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129"/>
  <fileSharing readOnlyRecommended="1"/>
  <workbookPr codeName="ThisWorkbook"/>
  <mc:AlternateContent xmlns:mc="http://schemas.openxmlformats.org/markup-compatibility/2006">
    <mc:Choice Requires="x15">
      <x15ac:absPath xmlns:x15ac="http://schemas.microsoft.com/office/spreadsheetml/2010/11/ac" url="C:\Users\perin\Desktop\"/>
    </mc:Choice>
  </mc:AlternateContent>
  <xr:revisionPtr revIDLastSave="0" documentId="8_{2B4B99D6-5E85-49E3-94E0-FDDA6C86D557}" xr6:coauthVersionLast="47" xr6:coauthVersionMax="47" xr10:uidLastSave="{00000000-0000-0000-0000-000000000000}"/>
  <bookViews>
    <workbookView xWindow="-108" yWindow="-108" windowWidth="24792" windowHeight="14856" tabRatio="949" xr2:uid="{00000000-000D-0000-FFFF-FFFF00000000}"/>
  </bookViews>
  <sheets>
    <sheet name="titul" sheetId="1" r:id="rId1"/>
    <sheet name="obsah 1" sheetId="2" r:id="rId2"/>
    <sheet name="strana 1" sheetId="103" r:id="rId3"/>
    <sheet name="strana 2" sheetId="104" r:id="rId4"/>
    <sheet name="strana 3" sheetId="45" r:id="rId5"/>
    <sheet name="strana 4" sheetId="101" r:id="rId6"/>
    <sheet name="strana 5" sheetId="46" r:id="rId7"/>
    <sheet name="strana 6" sheetId="96" r:id="rId8"/>
    <sheet name="strana 7" sheetId="100" r:id="rId9"/>
    <sheet name="strana 8" sheetId="62" r:id="rId10"/>
    <sheet name="strana 9" sheetId="63" r:id="rId11"/>
    <sheet name="strana 10" sheetId="64" r:id="rId12"/>
    <sheet name="strana 11" sheetId="65" r:id="rId13"/>
    <sheet name="strana 12" sheetId="67" r:id="rId14"/>
    <sheet name="strana 13" sheetId="68" r:id="rId15"/>
    <sheet name="strana 14" sheetId="69" r:id="rId16"/>
    <sheet name="strana 15" sheetId="70" r:id="rId17"/>
    <sheet name="strana 16" sheetId="92" r:id="rId18"/>
    <sheet name="strana 17" sheetId="105" r:id="rId19"/>
  </sheets>
  <definedNames>
    <definedName name="_xlnm.Print_Area" localSheetId="1">'obsah 1'!$A$1:$H$210</definedName>
    <definedName name="_xlnm.Print_Area" localSheetId="2">'strana 1'!$A$1:$I$59</definedName>
    <definedName name="_xlnm.Print_Area" localSheetId="12">'strana 11'!$A$1:$I$50</definedName>
    <definedName name="_xlnm.Print_Area" localSheetId="13">'strana 12'!$A$1:$I$50</definedName>
    <definedName name="_xlnm.Print_Area" localSheetId="17">'strana 16'!$A$1:$H$60</definedName>
    <definedName name="_xlnm.Print_Area" localSheetId="18">'strana 17'!$A$1:$G$51</definedName>
    <definedName name="_xlnm.Print_Area" localSheetId="3">'strana 2'!$A$1:$I$60</definedName>
    <definedName name="_xlnm.Print_Area" localSheetId="8">'strana 7'!$A$1:$I$40</definedName>
    <definedName name="_xlnm.Print_Area" localSheetId="9">'strana 8'!$A$1:$I$66</definedName>
    <definedName name="_xlnm.Print_Area" localSheetId="10">'strana 9'!$A$1:$I$50</definedName>
    <definedName name="_xlnm.Print_Area" localSheetId="0">titul!$A$1:$M$32</definedName>
    <definedName name="Strana_38">'obsah 1'!$B$16</definedName>
    <definedName name="Swing">'obsah 1'!$H$17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32" i="70" l="1"/>
  <c r="D20" i="70"/>
  <c r="D8" i="70"/>
  <c r="D41" i="69"/>
  <c r="D30" i="69"/>
  <c r="H27" i="65"/>
  <c r="G27" i="65"/>
  <c r="F27" i="65"/>
  <c r="E27" i="65"/>
  <c r="H15" i="65"/>
  <c r="G15" i="65"/>
  <c r="F15" i="65"/>
  <c r="E15" i="65"/>
  <c r="H3" i="65"/>
  <c r="G3" i="65"/>
  <c r="F3" i="65"/>
  <c r="E3" i="65"/>
  <c r="H39" i="64"/>
  <c r="G39" i="64"/>
  <c r="F39" i="64"/>
  <c r="E39" i="64"/>
  <c r="H27" i="64"/>
  <c r="G27" i="64"/>
  <c r="F27" i="64"/>
  <c r="E27" i="64"/>
  <c r="H15" i="64"/>
  <c r="G15" i="64"/>
  <c r="F15" i="64"/>
  <c r="E15" i="64"/>
  <c r="H3" i="64"/>
  <c r="G3" i="64"/>
  <c r="F3" i="64"/>
  <c r="E3" i="64"/>
  <c r="H36" i="63"/>
  <c r="G36" i="63"/>
  <c r="F36" i="63"/>
  <c r="E36" i="63"/>
  <c r="H25" i="63"/>
  <c r="G25" i="63"/>
  <c r="F25" i="63"/>
  <c r="E25" i="63"/>
  <c r="H14" i="63"/>
  <c r="G14" i="63"/>
  <c r="F14" i="63"/>
  <c r="E14" i="63"/>
  <c r="H3" i="63"/>
  <c r="G3" i="63"/>
  <c r="F3" i="63"/>
  <c r="E3" i="63"/>
  <c r="F27" i="101"/>
  <c r="F29" i="101"/>
  <c r="F25" i="101"/>
  <c r="F47" i="103"/>
  <c r="F3" i="103"/>
  <c r="A124" i="2"/>
  <c r="B124" i="2"/>
  <c r="C124" i="2"/>
  <c r="D124" i="2"/>
  <c r="E124" i="2"/>
  <c r="F124" i="2"/>
  <c r="G124" i="2"/>
  <c r="H124" i="2"/>
  <c r="A125" i="2"/>
  <c r="B125" i="2"/>
  <c r="C125" i="2"/>
  <c r="D125" i="2"/>
  <c r="E125" i="2"/>
  <c r="E3" i="103" s="1"/>
  <c r="F125" i="2"/>
  <c r="G125" i="2"/>
  <c r="G3" i="103" s="1"/>
  <c r="H125" i="2"/>
  <c r="H3" i="103" s="1"/>
  <c r="A126" i="2"/>
  <c r="B126" i="2"/>
  <c r="C126" i="2"/>
  <c r="D126" i="2"/>
  <c r="E126" i="2"/>
  <c r="E14" i="103" s="1"/>
  <c r="F126" i="2"/>
  <c r="F14" i="103" s="1"/>
  <c r="G126" i="2"/>
  <c r="G14" i="103" s="1"/>
  <c r="H126" i="2"/>
  <c r="H14" i="103" s="1"/>
  <c r="A127" i="2"/>
  <c r="B127" i="2"/>
  <c r="C127" i="2"/>
  <c r="D127" i="2"/>
  <c r="E127" i="2"/>
  <c r="E25" i="103" s="1"/>
  <c r="F127" i="2"/>
  <c r="F25" i="103" s="1"/>
  <c r="G127" i="2"/>
  <c r="G25" i="103" s="1"/>
  <c r="H127" i="2"/>
  <c r="H25" i="103" s="1"/>
  <c r="A128" i="2"/>
  <c r="B128" i="2"/>
  <c r="C128" i="2"/>
  <c r="D128" i="2"/>
  <c r="E128" i="2"/>
  <c r="E36" i="103" s="1"/>
  <c r="F128" i="2"/>
  <c r="F36" i="103" s="1"/>
  <c r="G128" i="2"/>
  <c r="G36" i="103" s="1"/>
  <c r="H128" i="2"/>
  <c r="H36" i="103" s="1"/>
  <c r="A129" i="2"/>
  <c r="B129" i="2"/>
  <c r="C129" i="2"/>
  <c r="D129" i="2"/>
  <c r="E129" i="2"/>
  <c r="E47" i="103" s="1"/>
  <c r="F129" i="2"/>
  <c r="G129" i="2"/>
  <c r="G47" i="103" s="1"/>
  <c r="H129" i="2"/>
  <c r="H47" i="103" s="1"/>
  <c r="A130" i="2"/>
  <c r="B130" i="2"/>
  <c r="C130" i="2"/>
  <c r="D130" i="2"/>
  <c r="E130" i="2"/>
  <c r="F130" i="2"/>
  <c r="G130" i="2"/>
  <c r="H130" i="2"/>
  <c r="A131" i="2"/>
  <c r="B131" i="2"/>
  <c r="C131" i="2"/>
  <c r="D131" i="2"/>
  <c r="E131" i="2"/>
  <c r="E3" i="104" s="1"/>
  <c r="F131" i="2"/>
  <c r="G131" i="2"/>
  <c r="G3" i="104" s="1"/>
  <c r="H131" i="2"/>
  <c r="A132" i="2"/>
  <c r="B132" i="2"/>
  <c r="C132" i="2"/>
  <c r="D132" i="2"/>
  <c r="E132" i="2"/>
  <c r="E14" i="104" s="1"/>
  <c r="F132" i="2"/>
  <c r="G132" i="2"/>
  <c r="G14" i="104" s="1"/>
  <c r="H132" i="2"/>
  <c r="A133" i="2"/>
  <c r="B133" i="2"/>
  <c r="C133" i="2"/>
  <c r="D133" i="2"/>
  <c r="E133" i="2"/>
  <c r="E25" i="104" s="1"/>
  <c r="F133" i="2"/>
  <c r="G133" i="2"/>
  <c r="G25" i="104" s="1"/>
  <c r="H133" i="2"/>
  <c r="A134" i="2"/>
  <c r="B134" i="2"/>
  <c r="C134" i="2"/>
  <c r="D134" i="2"/>
  <c r="E134" i="2"/>
  <c r="E36" i="104" s="1"/>
  <c r="F134" i="2"/>
  <c r="G134" i="2"/>
  <c r="G36" i="104" s="1"/>
  <c r="H134" i="2"/>
  <c r="A135" i="2"/>
  <c r="B135" i="2"/>
  <c r="C135" i="2"/>
  <c r="D135" i="2"/>
  <c r="E135" i="2"/>
  <c r="E47" i="104" s="1"/>
  <c r="F135" i="2"/>
  <c r="G135" i="2"/>
  <c r="G47" i="104" s="1"/>
  <c r="H135" i="2"/>
  <c r="A136" i="2"/>
  <c r="B136" i="2"/>
  <c r="C136" i="2"/>
  <c r="D136" i="2"/>
  <c r="E136" i="2"/>
  <c r="F136" i="2"/>
  <c r="G136" i="2"/>
  <c r="H136" i="2"/>
  <c r="A137" i="2"/>
  <c r="B137" i="2"/>
  <c r="C137" i="2"/>
  <c r="D137" i="2"/>
  <c r="E137" i="2"/>
  <c r="E3" i="45" s="1"/>
  <c r="F137" i="2"/>
  <c r="F3" i="45" s="1"/>
  <c r="G137" i="2"/>
  <c r="G3" i="45" s="1"/>
  <c r="H137" i="2"/>
  <c r="H3" i="45" s="1"/>
  <c r="A138" i="2"/>
  <c r="B138" i="2"/>
  <c r="C138" i="2"/>
  <c r="D138" i="2"/>
  <c r="E138" i="2"/>
  <c r="E14" i="45" s="1"/>
  <c r="F138" i="2"/>
  <c r="F14" i="45" s="1"/>
  <c r="G138" i="2"/>
  <c r="G14" i="45" s="1"/>
  <c r="H138" i="2"/>
  <c r="H14" i="45" s="1"/>
  <c r="A139" i="2"/>
  <c r="B139" i="2"/>
  <c r="C139" i="2"/>
  <c r="D139" i="2"/>
  <c r="E139" i="2"/>
  <c r="E25" i="45" s="1"/>
  <c r="F139" i="2"/>
  <c r="F25" i="45" s="1"/>
  <c r="G139" i="2"/>
  <c r="G25" i="45" s="1"/>
  <c r="H139" i="2"/>
  <c r="H25" i="45" s="1"/>
  <c r="A140" i="2"/>
  <c r="B140" i="2"/>
  <c r="C140" i="2"/>
  <c r="D140" i="2"/>
  <c r="E140" i="2"/>
  <c r="E36" i="45" s="1"/>
  <c r="F140" i="2"/>
  <c r="F36" i="45" s="1"/>
  <c r="G140" i="2"/>
  <c r="G36" i="45" s="1"/>
  <c r="H140" i="2"/>
  <c r="H36" i="45" s="1"/>
  <c r="A141" i="2"/>
  <c r="B141" i="2"/>
  <c r="C141" i="2"/>
  <c r="D141" i="2"/>
  <c r="E141" i="2"/>
  <c r="E47" i="45" s="1"/>
  <c r="F141" i="2"/>
  <c r="F47" i="45" s="1"/>
  <c r="G141" i="2"/>
  <c r="G47" i="45" s="1"/>
  <c r="H141" i="2"/>
  <c r="H47" i="45" s="1"/>
  <c r="A142" i="2"/>
  <c r="B142" i="2"/>
  <c r="C142" i="2"/>
  <c r="D142" i="2"/>
  <c r="E142" i="2"/>
  <c r="E58" i="45" s="1"/>
  <c r="F142" i="2"/>
  <c r="F58" i="45" s="1"/>
  <c r="G142" i="2"/>
  <c r="G58" i="45" s="1"/>
  <c r="H142" i="2"/>
  <c r="H58" i="45" s="1"/>
  <c r="A143" i="2"/>
  <c r="B143" i="2"/>
  <c r="C143" i="2"/>
  <c r="D143" i="2"/>
  <c r="E143" i="2"/>
  <c r="F143" i="2"/>
  <c r="G143" i="2"/>
  <c r="H143" i="2"/>
  <c r="A144" i="2"/>
  <c r="B144" i="2"/>
  <c r="C144" i="2"/>
  <c r="D144" i="2"/>
  <c r="E144" i="2"/>
  <c r="E3" i="101" s="1"/>
  <c r="F144" i="2"/>
  <c r="F3" i="101" s="1"/>
  <c r="G144" i="2"/>
  <c r="G3" i="101" s="1"/>
  <c r="H144" i="2"/>
  <c r="H3" i="101" s="1"/>
  <c r="A145" i="2"/>
  <c r="B145" i="2"/>
  <c r="C145" i="2"/>
  <c r="D145" i="2"/>
  <c r="E145" i="2"/>
  <c r="E14" i="101" s="1"/>
  <c r="F145" i="2"/>
  <c r="F14" i="101" s="1"/>
  <c r="G145" i="2"/>
  <c r="G14" i="101" s="1"/>
  <c r="H145" i="2"/>
  <c r="H14" i="101" s="1"/>
  <c r="A146" i="2"/>
  <c r="B146" i="2"/>
  <c r="C146" i="2"/>
  <c r="D146" i="2"/>
  <c r="E146" i="2"/>
  <c r="F146" i="2"/>
  <c r="G146" i="2"/>
  <c r="H146" i="2"/>
  <c r="A147" i="2"/>
  <c r="B147" i="2"/>
  <c r="C147" i="2"/>
  <c r="D147" i="2"/>
  <c r="E147" i="2"/>
  <c r="E39" i="101" s="1"/>
  <c r="F147" i="2"/>
  <c r="F39" i="101" s="1"/>
  <c r="G147" i="2"/>
  <c r="G39" i="101" s="1"/>
  <c r="H147" i="2"/>
  <c r="H39" i="101" s="1"/>
  <c r="A148" i="2"/>
  <c r="B148" i="2"/>
  <c r="C148" i="2"/>
  <c r="D148" i="2"/>
  <c r="E148" i="2"/>
  <c r="E50" i="101" s="1"/>
  <c r="F148" i="2"/>
  <c r="F50" i="101" s="1"/>
  <c r="G148" i="2"/>
  <c r="G50" i="101" s="1"/>
  <c r="H148" i="2"/>
  <c r="H50" i="101" s="1"/>
  <c r="A149" i="2"/>
  <c r="B149" i="2"/>
  <c r="C149" i="2"/>
  <c r="D149" i="2"/>
  <c r="E149" i="2"/>
  <c r="E61" i="101" s="1"/>
  <c r="F149" i="2"/>
  <c r="F61" i="101" s="1"/>
  <c r="G149" i="2"/>
  <c r="G61" i="101" s="1"/>
  <c r="H149" i="2"/>
  <c r="H61" i="101" s="1"/>
  <c r="A150" i="2"/>
  <c r="B150" i="2"/>
  <c r="C150" i="2"/>
  <c r="D150" i="2"/>
  <c r="E150" i="2"/>
  <c r="F150" i="2"/>
  <c r="G150" i="2"/>
  <c r="H150" i="2"/>
  <c r="A151" i="2"/>
  <c r="B151" i="2"/>
  <c r="C151" i="2"/>
  <c r="D151" i="2"/>
  <c r="E151" i="2"/>
  <c r="E3" i="46" s="1"/>
  <c r="F151" i="2"/>
  <c r="F3" i="46" s="1"/>
  <c r="G151" i="2"/>
  <c r="G3" i="46" s="1"/>
  <c r="H151" i="2"/>
  <c r="H3" i="46" s="1"/>
  <c r="A152" i="2"/>
  <c r="B152" i="2"/>
  <c r="C152" i="2"/>
  <c r="D152" i="2"/>
  <c r="E152" i="2"/>
  <c r="E14" i="46" s="1"/>
  <c r="F152" i="2"/>
  <c r="F14" i="46" s="1"/>
  <c r="G152" i="2"/>
  <c r="G14" i="46" s="1"/>
  <c r="H152" i="2"/>
  <c r="H14" i="46" s="1"/>
  <c r="A153" i="2"/>
  <c r="B153" i="2"/>
  <c r="C153" i="2"/>
  <c r="D153" i="2"/>
  <c r="E153" i="2"/>
  <c r="E25" i="46" s="1"/>
  <c r="F153" i="2"/>
  <c r="F25" i="46" s="1"/>
  <c r="G153" i="2"/>
  <c r="G25" i="46" s="1"/>
  <c r="H153" i="2"/>
  <c r="H25" i="46" s="1"/>
  <c r="A154" i="2"/>
  <c r="B154" i="2"/>
  <c r="C154" i="2"/>
  <c r="D154" i="2"/>
  <c r="E154" i="2"/>
  <c r="E36" i="46" s="1"/>
  <c r="F154" i="2"/>
  <c r="F36" i="46" s="1"/>
  <c r="G154" i="2"/>
  <c r="G36" i="46" s="1"/>
  <c r="H154" i="2"/>
  <c r="H36" i="46" s="1"/>
  <c r="A155" i="2"/>
  <c r="B155" i="2"/>
  <c r="C155" i="2"/>
  <c r="D155" i="2"/>
  <c r="E155" i="2"/>
  <c r="E47" i="46" s="1"/>
  <c r="F155" i="2"/>
  <c r="F47" i="46" s="1"/>
  <c r="G155" i="2"/>
  <c r="G47" i="46" s="1"/>
  <c r="H155" i="2"/>
  <c r="H47" i="46" s="1"/>
  <c r="A156" i="2"/>
  <c r="B156" i="2"/>
  <c r="C156" i="2"/>
  <c r="D156" i="2"/>
  <c r="E156" i="2"/>
  <c r="F156" i="2"/>
  <c r="G156" i="2"/>
  <c r="H156" i="2"/>
  <c r="A157" i="2"/>
  <c r="B157" i="2"/>
  <c r="C157" i="2"/>
  <c r="D157" i="2"/>
  <c r="E157" i="2"/>
  <c r="E3" i="96" s="1"/>
  <c r="F157" i="2"/>
  <c r="F3" i="96" s="1"/>
  <c r="G157" i="2"/>
  <c r="G3" i="96" s="1"/>
  <c r="H157" i="2"/>
  <c r="A158" i="2"/>
  <c r="B158" i="2"/>
  <c r="C158" i="2"/>
  <c r="D158" i="2"/>
  <c r="E158" i="2"/>
  <c r="E14" i="96" s="1"/>
  <c r="F158" i="2"/>
  <c r="F14" i="96" s="1"/>
  <c r="G158" i="2"/>
  <c r="G14" i="96" s="1"/>
  <c r="H158" i="2"/>
  <c r="A159" i="2"/>
  <c r="B159" i="2"/>
  <c r="C159" i="2"/>
  <c r="D159" i="2"/>
  <c r="E159" i="2"/>
  <c r="E26" i="96" s="1"/>
  <c r="F159" i="2"/>
  <c r="F26" i="96" s="1"/>
  <c r="G159" i="2"/>
  <c r="G26" i="96" s="1"/>
  <c r="H159" i="2"/>
  <c r="A160" i="2"/>
  <c r="B160" i="2"/>
  <c r="C160" i="2"/>
  <c r="D160" i="2"/>
  <c r="E160" i="2"/>
  <c r="E37" i="96" s="1"/>
  <c r="F160" i="2"/>
  <c r="F37" i="96" s="1"/>
  <c r="G160" i="2"/>
  <c r="G37" i="96" s="1"/>
  <c r="H160" i="2"/>
  <c r="A161" i="2"/>
  <c r="B161" i="2"/>
  <c r="C161" i="2"/>
  <c r="D161" i="2"/>
  <c r="E161" i="2"/>
  <c r="E48" i="96" s="1"/>
  <c r="F161" i="2"/>
  <c r="F48" i="96" s="1"/>
  <c r="G161" i="2"/>
  <c r="G48" i="96" s="1"/>
  <c r="H161" i="2"/>
  <c r="A162" i="2"/>
  <c r="B162" i="2"/>
  <c r="C162" i="2"/>
  <c r="D162" i="2"/>
  <c r="E162" i="2"/>
  <c r="F162" i="2"/>
  <c r="G162" i="2"/>
  <c r="H162" i="2"/>
  <c r="A163" i="2"/>
  <c r="B163" i="2"/>
  <c r="C163" i="2"/>
  <c r="D163" i="2"/>
  <c r="E163" i="2"/>
  <c r="E3" i="100" s="1"/>
  <c r="F163" i="2"/>
  <c r="F3" i="100" s="1"/>
  <c r="G163" i="2"/>
  <c r="G3" i="100" s="1"/>
  <c r="H163" i="2"/>
  <c r="A164" i="2"/>
  <c r="B164" i="2"/>
  <c r="C164" i="2"/>
  <c r="D164" i="2"/>
  <c r="E164" i="2"/>
  <c r="E14" i="100" s="1"/>
  <c r="F164" i="2"/>
  <c r="F14" i="100" s="1"/>
  <c r="G164" i="2"/>
  <c r="G14" i="100" s="1"/>
  <c r="H164" i="2"/>
  <c r="A165" i="2"/>
  <c r="B165" i="2"/>
  <c r="C165" i="2"/>
  <c r="D165" i="2"/>
  <c r="E165" i="2"/>
  <c r="E25" i="100" s="1"/>
  <c r="F165" i="2"/>
  <c r="F25" i="100" s="1"/>
  <c r="G165" i="2"/>
  <c r="G25" i="100" s="1"/>
  <c r="H165" i="2"/>
  <c r="A166" i="2"/>
  <c r="B166" i="2"/>
  <c r="C166" i="2"/>
  <c r="D166" i="2"/>
  <c r="E166" i="2"/>
  <c r="F166" i="2"/>
  <c r="G166" i="2"/>
  <c r="H166" i="2"/>
  <c r="A167" i="2"/>
  <c r="B167" i="2"/>
  <c r="C167" i="2"/>
  <c r="D167" i="2"/>
  <c r="E167" i="2"/>
  <c r="E3" i="62" s="1"/>
  <c r="F167" i="2"/>
  <c r="F3" i="62" s="1"/>
  <c r="G167" i="2"/>
  <c r="G3" i="62" s="1"/>
  <c r="H167" i="2"/>
  <c r="H3" i="62" s="1"/>
  <c r="A168" i="2"/>
  <c r="B168" i="2"/>
  <c r="C168" i="2"/>
  <c r="D168" i="2"/>
  <c r="E168" i="2"/>
  <c r="E15" i="62" s="1"/>
  <c r="F168" i="2"/>
  <c r="F15" i="62" s="1"/>
  <c r="G168" i="2"/>
  <c r="G15" i="62" s="1"/>
  <c r="H168" i="2"/>
  <c r="H15" i="62" s="1"/>
  <c r="A169" i="2"/>
  <c r="B169" i="2"/>
  <c r="C169" i="2"/>
  <c r="D169" i="2"/>
  <c r="E169" i="2"/>
  <c r="E27" i="62" s="1"/>
  <c r="F169" i="2"/>
  <c r="F27" i="62" s="1"/>
  <c r="G169" i="2"/>
  <c r="G27" i="62" s="1"/>
  <c r="H169" i="2"/>
  <c r="A170" i="2"/>
  <c r="B170" i="2"/>
  <c r="C170" i="2"/>
  <c r="D170" i="2"/>
  <c r="E170" i="2"/>
  <c r="E39" i="62" s="1"/>
  <c r="F170" i="2"/>
  <c r="F39" i="62" s="1"/>
  <c r="G170" i="2"/>
  <c r="G39" i="62" s="1"/>
  <c r="H170" i="2"/>
  <c r="H39" i="62" s="1"/>
  <c r="A171" i="2"/>
  <c r="B171" i="2"/>
  <c r="C171" i="2"/>
  <c r="D171" i="2"/>
  <c r="E171" i="2"/>
  <c r="E51" i="62" s="1"/>
  <c r="F171" i="2"/>
  <c r="F51" i="62" s="1"/>
  <c r="G171" i="2"/>
  <c r="G51" i="62" s="1"/>
  <c r="H171" i="2"/>
  <c r="A172" i="2"/>
  <c r="B172" i="2"/>
  <c r="C172" i="2"/>
  <c r="D172" i="2"/>
  <c r="E172" i="2"/>
  <c r="F172" i="2"/>
  <c r="G172" i="2"/>
  <c r="H172" i="2"/>
  <c r="A173" i="2"/>
  <c r="B173" i="2"/>
  <c r="C173" i="2"/>
  <c r="D173" i="2"/>
  <c r="E173" i="2"/>
  <c r="F173" i="2"/>
  <c r="G173" i="2"/>
  <c r="H173" i="2"/>
  <c r="A174" i="2"/>
  <c r="B174" i="2"/>
  <c r="C174" i="2"/>
  <c r="D174" i="2"/>
  <c r="E174" i="2"/>
  <c r="F174" i="2"/>
  <c r="G174" i="2"/>
  <c r="H174" i="2"/>
  <c r="A175" i="2"/>
  <c r="B175" i="2"/>
  <c r="C175" i="2"/>
  <c r="D175" i="2"/>
  <c r="E175" i="2"/>
  <c r="F175" i="2"/>
  <c r="G175" i="2"/>
  <c r="H175" i="2"/>
  <c r="A176" i="2"/>
  <c r="B176" i="2"/>
  <c r="C176" i="2"/>
  <c r="D176" i="2"/>
  <c r="E176" i="2"/>
  <c r="F176" i="2"/>
  <c r="G176" i="2"/>
  <c r="H176" i="2"/>
  <c r="A177" i="2"/>
  <c r="B177" i="2"/>
  <c r="C177" i="2"/>
  <c r="D177" i="2"/>
  <c r="E177" i="2"/>
  <c r="F177" i="2"/>
  <c r="G177" i="2"/>
  <c r="H177" i="2"/>
  <c r="A178" i="2"/>
  <c r="B178" i="2"/>
  <c r="C178" i="2"/>
  <c r="D178" i="2"/>
  <c r="E178" i="2"/>
  <c r="F178" i="2"/>
  <c r="G178" i="2"/>
  <c r="H178" i="2"/>
  <c r="A179" i="2"/>
  <c r="B179" i="2"/>
  <c r="C179" i="2"/>
  <c r="D179" i="2"/>
  <c r="E179" i="2"/>
  <c r="F179" i="2"/>
  <c r="G179" i="2"/>
  <c r="H179" i="2"/>
  <c r="A180" i="2"/>
  <c r="B180" i="2"/>
  <c r="C180" i="2"/>
  <c r="D180" i="2"/>
  <c r="E180" i="2"/>
  <c r="F180" i="2"/>
  <c r="G180" i="2"/>
  <c r="H180" i="2"/>
  <c r="A181" i="2"/>
  <c r="B181" i="2"/>
  <c r="C181" i="2"/>
  <c r="D181" i="2"/>
  <c r="E181" i="2"/>
  <c r="F181" i="2"/>
  <c r="G181" i="2"/>
  <c r="H181" i="2"/>
  <c r="A182" i="2"/>
  <c r="B182" i="2"/>
  <c r="C182" i="2"/>
  <c r="D182" i="2"/>
  <c r="E182" i="2"/>
  <c r="F182" i="2"/>
  <c r="G182" i="2"/>
  <c r="H182" i="2"/>
  <c r="A183" i="2"/>
  <c r="B183" i="2"/>
  <c r="C183" i="2"/>
  <c r="D183" i="2"/>
  <c r="E183" i="2"/>
  <c r="F183" i="2"/>
  <c r="G183" i="2"/>
  <c r="H183" i="2"/>
  <c r="A184" i="2"/>
  <c r="B184" i="2"/>
  <c r="C184" i="2"/>
  <c r="D184" i="2"/>
  <c r="E184" i="2"/>
  <c r="F184" i="2"/>
  <c r="G184" i="2"/>
  <c r="H184" i="2"/>
  <c r="A185" i="2"/>
  <c r="B185" i="2"/>
  <c r="C185" i="2"/>
  <c r="D185" i="2"/>
  <c r="E185" i="2"/>
  <c r="F185" i="2"/>
  <c r="G185" i="2"/>
  <c r="H185" i="2"/>
  <c r="A186" i="2"/>
  <c r="B186" i="2"/>
  <c r="C186" i="2"/>
  <c r="D186" i="2"/>
  <c r="E186" i="2"/>
  <c r="F186" i="2"/>
  <c r="G186" i="2"/>
  <c r="H186" i="2"/>
  <c r="A187" i="2"/>
  <c r="B187" i="2"/>
  <c r="C187" i="2"/>
  <c r="D187" i="2"/>
  <c r="E187" i="2"/>
  <c r="E3" i="67" s="1"/>
  <c r="F187" i="2"/>
  <c r="F3" i="67" s="1"/>
  <c r="G187" i="2"/>
  <c r="G3" i="67" s="1"/>
  <c r="H187" i="2"/>
  <c r="H3" i="67" s="1"/>
  <c r="A188" i="2"/>
  <c r="B188" i="2"/>
  <c r="C188" i="2"/>
  <c r="D188" i="2"/>
  <c r="E188" i="2"/>
  <c r="E14" i="67" s="1"/>
  <c r="F188" i="2"/>
  <c r="F14" i="67" s="1"/>
  <c r="G188" i="2"/>
  <c r="G14" i="67" s="1"/>
  <c r="H188" i="2"/>
  <c r="H14" i="67" s="1"/>
  <c r="A189" i="2"/>
  <c r="B189" i="2"/>
  <c r="C189" i="2"/>
  <c r="D189" i="2"/>
  <c r="E189" i="2"/>
  <c r="E25" i="67" s="1"/>
  <c r="F189" i="2"/>
  <c r="F25" i="67" s="1"/>
  <c r="G189" i="2"/>
  <c r="G25" i="67" s="1"/>
  <c r="H189" i="2"/>
  <c r="H25" i="67" s="1"/>
  <c r="A190" i="2"/>
  <c r="B190" i="2"/>
  <c r="C190" i="2"/>
  <c r="D190" i="2"/>
  <c r="E190" i="2"/>
  <c r="E36" i="67" s="1"/>
  <c r="F190" i="2"/>
  <c r="F36" i="67" s="1"/>
  <c r="G190" i="2"/>
  <c r="G36" i="67" s="1"/>
  <c r="H190" i="2"/>
  <c r="H36" i="67" s="1"/>
  <c r="A191" i="2"/>
  <c r="B191" i="2"/>
  <c r="C191" i="2"/>
  <c r="D191" i="2"/>
  <c r="E191" i="2"/>
  <c r="F191" i="2"/>
  <c r="G191" i="2"/>
  <c r="H191" i="2"/>
  <c r="A192" i="2"/>
  <c r="B192" i="2"/>
  <c r="C192" i="2"/>
  <c r="D192" i="2"/>
  <c r="E192" i="2"/>
  <c r="E3" i="68" s="1"/>
  <c r="F192" i="2"/>
  <c r="F3" i="68" s="1"/>
  <c r="G192" i="2"/>
  <c r="G3" i="68" s="1"/>
  <c r="H192" i="2"/>
  <c r="H3" i="68" s="1"/>
  <c r="A193" i="2"/>
  <c r="B193" i="2"/>
  <c r="C193" i="2"/>
  <c r="D193" i="2"/>
  <c r="E193" i="2"/>
  <c r="E14" i="68" s="1"/>
  <c r="F193" i="2"/>
  <c r="F14" i="68" s="1"/>
  <c r="G193" i="2"/>
  <c r="G14" i="68" s="1"/>
  <c r="H193" i="2"/>
  <c r="H14" i="68" s="1"/>
  <c r="A194" i="2"/>
  <c r="B194" i="2"/>
  <c r="C194" i="2"/>
  <c r="D194" i="2"/>
  <c r="E194" i="2"/>
  <c r="E25" i="68" s="1"/>
  <c r="F194" i="2"/>
  <c r="F25" i="68" s="1"/>
  <c r="G194" i="2"/>
  <c r="G25" i="68" s="1"/>
  <c r="H194" i="2"/>
  <c r="H25" i="68" s="1"/>
  <c r="A195" i="2"/>
  <c r="B195" i="2"/>
  <c r="C195" i="2"/>
  <c r="D195" i="2"/>
  <c r="E195" i="2"/>
  <c r="E37" i="68" s="1"/>
  <c r="F195" i="2"/>
  <c r="F37" i="68" s="1"/>
  <c r="G195" i="2"/>
  <c r="G37" i="68" s="1"/>
  <c r="H195" i="2"/>
  <c r="H37" i="68" s="1"/>
  <c r="A196" i="2"/>
  <c r="B196" i="2"/>
  <c r="C196" i="2"/>
  <c r="D196" i="2"/>
  <c r="E196" i="2"/>
  <c r="F196" i="2"/>
  <c r="G196" i="2"/>
  <c r="H196" i="2"/>
  <c r="A197" i="2"/>
  <c r="B197" i="2"/>
  <c r="C197" i="2"/>
  <c r="D197" i="2"/>
  <c r="E197" i="2"/>
  <c r="E3" i="69" s="1"/>
  <c r="F197" i="2"/>
  <c r="F3" i="69" s="1"/>
  <c r="G197" i="2"/>
  <c r="G3" i="69" s="1"/>
  <c r="H197" i="2"/>
  <c r="H3" i="69" s="1"/>
  <c r="A198" i="2"/>
  <c r="B198" i="2"/>
  <c r="C198" i="2"/>
  <c r="D198" i="2"/>
  <c r="E198" i="2"/>
  <c r="E14" i="69" s="1"/>
  <c r="F198" i="2"/>
  <c r="F14" i="69" s="1"/>
  <c r="G198" i="2"/>
  <c r="G14" i="69" s="1"/>
  <c r="H198" i="2"/>
  <c r="H14" i="69" s="1"/>
  <c r="A199" i="2"/>
  <c r="B199" i="2"/>
  <c r="C199" i="2"/>
  <c r="D199" i="2"/>
  <c r="E199" i="2"/>
  <c r="E25" i="69" s="1"/>
  <c r="F199" i="2"/>
  <c r="F25" i="69" s="1"/>
  <c r="G199" i="2"/>
  <c r="G25" i="69" s="1"/>
  <c r="H199" i="2"/>
  <c r="A200" i="2"/>
  <c r="B200" i="2"/>
  <c r="C200" i="2"/>
  <c r="D200" i="2"/>
  <c r="E200" i="2"/>
  <c r="E36" i="69" s="1"/>
  <c r="F200" i="2"/>
  <c r="F36" i="69" s="1"/>
  <c r="G200" i="2"/>
  <c r="G36" i="69" s="1"/>
  <c r="H200" i="2"/>
  <c r="A201" i="2"/>
  <c r="B201" i="2"/>
  <c r="C201" i="2"/>
  <c r="D201" i="2"/>
  <c r="E201" i="2"/>
  <c r="F201" i="2"/>
  <c r="G201" i="2"/>
  <c r="H201" i="2"/>
  <c r="A202" i="2"/>
  <c r="B202" i="2"/>
  <c r="C202" i="2"/>
  <c r="D202" i="2"/>
  <c r="E202" i="2"/>
  <c r="E3" i="70" s="1"/>
  <c r="F202" i="2"/>
  <c r="F3" i="70" s="1"/>
  <c r="G202" i="2"/>
  <c r="G3" i="70" s="1"/>
  <c r="H202" i="2"/>
  <c r="H3" i="70" s="1"/>
  <c r="A203" i="2"/>
  <c r="B203" i="2"/>
  <c r="C203" i="2"/>
  <c r="D203" i="2"/>
  <c r="E203" i="2"/>
  <c r="E15" i="70" s="1"/>
  <c r="F203" i="2"/>
  <c r="F15" i="70" s="1"/>
  <c r="G203" i="2"/>
  <c r="G15" i="70" s="1"/>
  <c r="H203" i="2"/>
  <c r="H15" i="70" s="1"/>
  <c r="A204" i="2"/>
  <c r="B204" i="2"/>
  <c r="C204" i="2"/>
  <c r="D204" i="2"/>
  <c r="E204" i="2"/>
  <c r="E27" i="70" s="1"/>
  <c r="F204" i="2"/>
  <c r="F27" i="70" s="1"/>
  <c r="G204" i="2"/>
  <c r="G27" i="70" s="1"/>
  <c r="H204" i="2"/>
  <c r="H27" i="70" s="1"/>
  <c r="A205" i="2"/>
  <c r="B205" i="2"/>
  <c r="C205" i="2"/>
  <c r="D205" i="2"/>
  <c r="E205" i="2"/>
  <c r="E39" i="70" s="1"/>
  <c r="F205" i="2"/>
  <c r="F39" i="70" s="1"/>
  <c r="G205" i="2"/>
  <c r="G39" i="70" s="1"/>
  <c r="H205" i="2"/>
  <c r="H39" i="70" s="1"/>
  <c r="A206" i="2"/>
  <c r="B206" i="2"/>
  <c r="C206" i="2"/>
  <c r="D206" i="2"/>
  <c r="E206" i="2"/>
  <c r="E51" i="70" s="1"/>
  <c r="F206" i="2"/>
  <c r="F51" i="70" s="1"/>
  <c r="G206" i="2"/>
  <c r="G51" i="70" s="1"/>
  <c r="H206" i="2"/>
  <c r="H51" i="70" s="1"/>
  <c r="H123" i="2"/>
  <c r="A123" i="2"/>
  <c r="B123" i="2"/>
  <c r="C123" i="2"/>
  <c r="D123" i="2"/>
  <c r="E123" i="2"/>
  <c r="F123" i="2"/>
  <c r="G123" i="2"/>
  <c r="I26" i="101" l="1"/>
  <c r="H26" i="101"/>
  <c r="F26" i="101"/>
  <c r="E49" i="96" l="1"/>
  <c r="I49" i="96" s="1"/>
  <c r="I38" i="96"/>
  <c r="G38" i="96"/>
  <c r="F38" i="96"/>
  <c r="I27" i="96"/>
  <c r="G27" i="96"/>
  <c r="F27" i="96"/>
  <c r="G15" i="96"/>
  <c r="F15" i="96"/>
  <c r="G49" i="96" l="1"/>
  <c r="F49" i="96"/>
</calcChain>
</file>

<file path=xl/sharedStrings.xml><?xml version="1.0" encoding="utf-8"?>
<sst xmlns="http://schemas.openxmlformats.org/spreadsheetml/2006/main" count="2068" uniqueCount="559">
  <si>
    <t>ANTARES a.s.</t>
  </si>
  <si>
    <t>Obsah:</t>
  </si>
  <si>
    <t>Belen</t>
  </si>
  <si>
    <t>Wind</t>
  </si>
  <si>
    <t>Wood - stolek</t>
  </si>
  <si>
    <t>Montmartre</t>
  </si>
  <si>
    <t>Soprano</t>
  </si>
  <si>
    <t>Notre Dame</t>
  </si>
  <si>
    <t>Rubico</t>
  </si>
  <si>
    <t>Čištění potahů</t>
  </si>
  <si>
    <t>Podmínky záruky</t>
  </si>
  <si>
    <t>BN</t>
  </si>
  <si>
    <t>karton</t>
  </si>
  <si>
    <t>rozměry židle v cm</t>
  </si>
  <si>
    <t>hmotnost:</t>
  </si>
  <si>
    <t>celková výška:</t>
  </si>
  <si>
    <t>objem:</t>
  </si>
  <si>
    <t>šířka:</t>
  </si>
  <si>
    <t>kusy v kartonu:</t>
  </si>
  <si>
    <t>hloubka sedáku:</t>
  </si>
  <si>
    <t>výška sedáku:</t>
  </si>
  <si>
    <t>celková hloubka:</t>
  </si>
  <si>
    <t>D</t>
  </si>
  <si>
    <t xml:space="preserve"> kg</t>
  </si>
  <si>
    <t>BO</t>
  </si>
  <si>
    <t>P</t>
  </si>
  <si>
    <t>20,8 kg</t>
  </si>
  <si>
    <t>-</t>
  </si>
  <si>
    <t>30 kg</t>
  </si>
  <si>
    <t>20 kg</t>
  </si>
  <si>
    <t>Wind Swiss</t>
  </si>
  <si>
    <t>Wind Wood</t>
  </si>
  <si>
    <t>Wind Style</t>
  </si>
  <si>
    <t>8,28 kg</t>
  </si>
  <si>
    <t>Wind Cross</t>
  </si>
  <si>
    <t>8,04 kg</t>
  </si>
  <si>
    <t>70-82</t>
  </si>
  <si>
    <t>35-47</t>
  </si>
  <si>
    <t>Wind Visitor</t>
  </si>
  <si>
    <t>6,88 kg</t>
  </si>
  <si>
    <t>Belen Swiss</t>
  </si>
  <si>
    <t>Belen Visitor</t>
  </si>
  <si>
    <t>Belen Wood</t>
  </si>
  <si>
    <t>8,3 kg</t>
  </si>
  <si>
    <t>Belen Style</t>
  </si>
  <si>
    <t>9,84 kg</t>
  </si>
  <si>
    <t>Belen Cross</t>
  </si>
  <si>
    <t>9,6 kg</t>
  </si>
  <si>
    <t>67-77</t>
  </si>
  <si>
    <t>37-48</t>
  </si>
  <si>
    <t>rozměr (cm)</t>
  </si>
  <si>
    <t>stůl komplet</t>
  </si>
  <si>
    <t>podnoží samostatně</t>
  </si>
  <si>
    <t>deska samostatně</t>
  </si>
  <si>
    <t>dezén stolových desek</t>
  </si>
  <si>
    <t>hmotnost  (kg)</t>
  </si>
  <si>
    <t>balení</t>
  </si>
  <si>
    <t>stolek Wood</t>
  </si>
  <si>
    <t>Ø 60</t>
  </si>
  <si>
    <t>65 x 65</t>
  </si>
  <si>
    <t>podnoží</t>
  </si>
  <si>
    <t>masivní buk</t>
  </si>
  <si>
    <t>buk 381 PR;  antracit 164 PE</t>
  </si>
  <si>
    <t>16,6 kg</t>
  </si>
  <si>
    <t>C</t>
  </si>
  <si>
    <t>Notre Dame 100</t>
  </si>
  <si>
    <t>rozměry v cm</t>
  </si>
  <si>
    <t>22,2 kg</t>
  </si>
  <si>
    <t>3,1 bm</t>
  </si>
  <si>
    <t>Notre Dame 102</t>
  </si>
  <si>
    <t>34,6 kg</t>
  </si>
  <si>
    <t>4,3 bm</t>
  </si>
  <si>
    <t>Notre Dame Lounge 102</t>
  </si>
  <si>
    <t>50 kg</t>
  </si>
  <si>
    <t>Notre Dame 103</t>
  </si>
  <si>
    <t>42,9 kg</t>
  </si>
  <si>
    <t>5,3 bm</t>
  </si>
  <si>
    <t xml:space="preserve">Notre Dame Lounge 103 </t>
  </si>
  <si>
    <t>60 kg</t>
  </si>
  <si>
    <t>taburet Notre Dame 125 x 60 - ND 4</t>
  </si>
  <si>
    <t>1,65 bm</t>
  </si>
  <si>
    <t>hloubka:</t>
  </si>
  <si>
    <t xml:space="preserve">taburet  Notre Dame 60 x 60 - ND 3 </t>
  </si>
  <si>
    <t>12 kg</t>
  </si>
  <si>
    <t>1,45 bm</t>
  </si>
  <si>
    <t>stolek Notre Dame 125 x 60 - ND 2</t>
  </si>
  <si>
    <t>stolek Notre Dame 60 x 60 - ND 1</t>
  </si>
  <si>
    <t>Notre Dame Corner 3P</t>
  </si>
  <si>
    <t>Notre Dame Corner 3L</t>
  </si>
  <si>
    <t>Notre Dame Corner 2P</t>
  </si>
  <si>
    <t>Notre Dame Corner 2L</t>
  </si>
  <si>
    <t>Notre Dame Corner 1P</t>
  </si>
  <si>
    <t>Notre Dame Corner 1L</t>
  </si>
  <si>
    <t>Notre Dame Corner R</t>
  </si>
  <si>
    <t>Rubico 100</t>
  </si>
  <si>
    <t>rozměry židle</t>
  </si>
  <si>
    <t>2,5 bm</t>
  </si>
  <si>
    <t>Rubico 102</t>
  </si>
  <si>
    <t>40 kg</t>
  </si>
  <si>
    <t>5 bm</t>
  </si>
  <si>
    <t>Rubico BR RIGHT</t>
  </si>
  <si>
    <t>28,4 kg</t>
  </si>
  <si>
    <t>3,9 bm</t>
  </si>
  <si>
    <t>Rubico BR LEFT</t>
  </si>
  <si>
    <t>Rubico 45</t>
  </si>
  <si>
    <t>2,05 bm</t>
  </si>
  <si>
    <t>Rubico 90</t>
  </si>
  <si>
    <t>17,5 kg</t>
  </si>
  <si>
    <t>1,85 bm</t>
  </si>
  <si>
    <t>Rubico Corner</t>
  </si>
  <si>
    <t>Rubico Square</t>
  </si>
  <si>
    <t>Rubico BR 100</t>
  </si>
  <si>
    <t>36,8 kg</t>
  </si>
  <si>
    <t>5,15 bm</t>
  </si>
  <si>
    <t>Rubico BR 102</t>
  </si>
  <si>
    <t>56,8 kg</t>
  </si>
  <si>
    <t>7,65 bm</t>
  </si>
  <si>
    <t>Rubico Lounge 100</t>
  </si>
  <si>
    <t>52,1 kg</t>
  </si>
  <si>
    <t>10,35 bm</t>
  </si>
  <si>
    <t>Rubico Lounge 102</t>
  </si>
  <si>
    <t>80 kg</t>
  </si>
  <si>
    <t>17,85 bm</t>
  </si>
  <si>
    <t>Soprano 100</t>
  </si>
  <si>
    <t>34 kg</t>
  </si>
  <si>
    <t>4,2 bm</t>
  </si>
  <si>
    <t>Soprano 102</t>
  </si>
  <si>
    <t>43,56 kg</t>
  </si>
  <si>
    <t>5,6 bm</t>
  </si>
  <si>
    <t>Soprano 103</t>
  </si>
  <si>
    <t>54 kg</t>
  </si>
  <si>
    <t>Montmartre 100</t>
  </si>
  <si>
    <t>15,8 kg</t>
  </si>
  <si>
    <t>3,3 bm</t>
  </si>
  <si>
    <t>Montmartre 102</t>
  </si>
  <si>
    <t>27,2 kg</t>
  </si>
  <si>
    <t>5,05 bm</t>
  </si>
  <si>
    <t>11,02 kg</t>
  </si>
  <si>
    <t>X</t>
  </si>
  <si>
    <t>Údržba čalounu se provádí v případě látkového potahu šampónováním, v případě kůže, koženky setřením nečistot vlhkým hadrem s mýdlovou vodou. Při použití přípravku na údržbu čalounu nebo kůže, je nutné vždy dodržet návod na jeho použití. Za vzniklé škody nenese výrobce odpovědnost.</t>
  </si>
  <si>
    <t>Technické parametry potahových látek</t>
  </si>
  <si>
    <t>kód kategorie</t>
  </si>
  <si>
    <t>název potahu</t>
  </si>
  <si>
    <t>složení</t>
  </si>
  <si>
    <t>otěruvzdornost</t>
  </si>
  <si>
    <t>šíře v roli</t>
  </si>
  <si>
    <t>85% polyvinylchlorid, 15% polyuretan</t>
  </si>
  <si>
    <t>550 ± 5%</t>
  </si>
  <si>
    <t>50 000 cyklů</t>
  </si>
  <si>
    <t>140 cm</t>
  </si>
  <si>
    <t>100% polyester</t>
  </si>
  <si>
    <t>250 ± 5%</t>
  </si>
  <si>
    <t>150 000 cyklů</t>
  </si>
  <si>
    <t>CU</t>
  </si>
  <si>
    <t>98% recyklovaný polyester, 2% polyester</t>
  </si>
  <si>
    <t>100 000 cyklů</t>
  </si>
  <si>
    <t>30 000 cyklů</t>
  </si>
  <si>
    <t>152 cm</t>
  </si>
  <si>
    <t>95% novozélandská vlna, 5% polyamid</t>
  </si>
  <si>
    <t>FH</t>
  </si>
  <si>
    <t>420 ± 5%</t>
  </si>
  <si>
    <t>pravá hovězí kůže</t>
  </si>
  <si>
    <t>SK</t>
  </si>
  <si>
    <t>osnova 100% polyester, povrch 100% polyvinylchlorid</t>
  </si>
  <si>
    <t>W</t>
  </si>
  <si>
    <t>100% vlna</t>
  </si>
  <si>
    <t>410 ± 15%</t>
  </si>
  <si>
    <t>310 ± 5%</t>
  </si>
  <si>
    <t>Silhouette</t>
  </si>
  <si>
    <t>100% nylon s nešpinivou povrchovou úpravou</t>
  </si>
  <si>
    <t>310 ± 4%</t>
  </si>
  <si>
    <t>180 000 cyklů</t>
  </si>
  <si>
    <t>NET EPIC</t>
  </si>
  <si>
    <t>síť EPIC</t>
  </si>
  <si>
    <t>30% polyester, 70% elastomerizovaný polyamid</t>
  </si>
  <si>
    <t>120 000 cyklů</t>
  </si>
  <si>
    <t>síť Eclipse NET</t>
  </si>
  <si>
    <t>100% polyester, ohnivzdornost TB117 - 2013</t>
  </si>
  <si>
    <t>370 ± 5%</t>
  </si>
  <si>
    <t>síť Oklahoma, Tennesee, Above, Spider</t>
  </si>
  <si>
    <t>síť Ergosit</t>
  </si>
  <si>
    <t>síť GALA NET</t>
  </si>
  <si>
    <t>Zadávání a rušení objednávek</t>
  </si>
  <si>
    <t>- přírodní katastrofou</t>
  </si>
  <si>
    <t>- nedbalým a nepřiměřeným používáním</t>
  </si>
  <si>
    <t>- chybnou montáží</t>
  </si>
  <si>
    <t>- nedodržením pokynů výrobce (dodavatele)</t>
  </si>
  <si>
    <t>Věříme, že budete s naším produktem spokojeni.</t>
  </si>
  <si>
    <t>počet palet 2</t>
  </si>
  <si>
    <t>počet palet 1</t>
  </si>
  <si>
    <t>počet palet 2 - baleno v celku s panelem</t>
  </si>
  <si>
    <t>počet palet 1 - baleno v celku s panelem</t>
  </si>
  <si>
    <r>
      <t>0,520 m</t>
    </r>
    <r>
      <rPr>
        <vertAlign val="superscript"/>
        <sz val="10"/>
        <color theme="1"/>
        <rFont val="Calibri"/>
        <family val="2"/>
        <charset val="238"/>
      </rPr>
      <t>3</t>
    </r>
  </si>
  <si>
    <r>
      <t>0,328 m</t>
    </r>
    <r>
      <rPr>
        <vertAlign val="superscript"/>
        <sz val="10"/>
        <color theme="1"/>
        <rFont val="Calibri"/>
        <family val="2"/>
        <charset val="238"/>
      </rPr>
      <t>3</t>
    </r>
  </si>
  <si>
    <r>
      <t>0,314 m</t>
    </r>
    <r>
      <rPr>
        <vertAlign val="superscript"/>
        <sz val="10"/>
        <color theme="1"/>
        <rFont val="Calibri"/>
        <family val="2"/>
        <charset val="238"/>
      </rPr>
      <t>3</t>
    </r>
  </si>
  <si>
    <r>
      <t>objem  (m</t>
    </r>
    <r>
      <rPr>
        <vertAlign val="superscript"/>
        <sz val="10"/>
        <color theme="1"/>
        <rFont val="Calibri"/>
        <family val="2"/>
        <charset val="238"/>
      </rPr>
      <t>3</t>
    </r>
    <r>
      <rPr>
        <sz val="10"/>
        <color theme="1"/>
        <rFont val="Calibri"/>
        <family val="2"/>
        <charset val="238"/>
      </rPr>
      <t>)</t>
    </r>
  </si>
  <si>
    <r>
      <t>0,45 m</t>
    </r>
    <r>
      <rPr>
        <vertAlign val="superscript"/>
        <sz val="10"/>
        <color theme="1"/>
        <rFont val="Calibri"/>
        <family val="2"/>
        <charset val="238"/>
      </rPr>
      <t>3</t>
    </r>
  </si>
  <si>
    <r>
      <t>0,71 m</t>
    </r>
    <r>
      <rPr>
        <vertAlign val="superscript"/>
        <sz val="10"/>
        <color theme="1"/>
        <rFont val="Calibri"/>
        <family val="2"/>
        <charset val="238"/>
      </rPr>
      <t>3</t>
    </r>
  </si>
  <si>
    <r>
      <t>1,63 m</t>
    </r>
    <r>
      <rPr>
        <vertAlign val="superscript"/>
        <sz val="10"/>
        <color theme="1"/>
        <rFont val="Calibri"/>
        <family val="2"/>
        <charset val="238"/>
      </rPr>
      <t>3</t>
    </r>
  </si>
  <si>
    <r>
      <t>0,94 m</t>
    </r>
    <r>
      <rPr>
        <vertAlign val="superscript"/>
        <sz val="10"/>
        <color theme="1"/>
        <rFont val="Calibri"/>
        <family val="2"/>
        <charset val="238"/>
      </rPr>
      <t>3</t>
    </r>
  </si>
  <si>
    <r>
      <t>2,2 m</t>
    </r>
    <r>
      <rPr>
        <vertAlign val="superscript"/>
        <sz val="10"/>
        <color theme="1"/>
        <rFont val="Calibri"/>
        <family val="2"/>
        <charset val="238"/>
      </rPr>
      <t>3</t>
    </r>
  </si>
  <si>
    <r>
      <t>0,335 m</t>
    </r>
    <r>
      <rPr>
        <vertAlign val="superscript"/>
        <sz val="10"/>
        <color theme="1"/>
        <rFont val="Calibri"/>
        <family val="2"/>
        <charset val="238"/>
      </rPr>
      <t>3</t>
    </r>
  </si>
  <si>
    <r>
      <t>0,160 m</t>
    </r>
    <r>
      <rPr>
        <vertAlign val="superscript"/>
        <sz val="10"/>
        <color theme="1"/>
        <rFont val="Calibri"/>
        <family val="2"/>
        <charset val="238"/>
      </rPr>
      <t>3</t>
    </r>
  </si>
  <si>
    <r>
      <t>0,352 m</t>
    </r>
    <r>
      <rPr>
        <vertAlign val="superscript"/>
        <sz val="10"/>
        <color theme="1"/>
        <rFont val="Calibri"/>
        <family val="2"/>
        <charset val="238"/>
      </rPr>
      <t>3</t>
    </r>
  </si>
  <si>
    <r>
      <t>0,705 m</t>
    </r>
    <r>
      <rPr>
        <vertAlign val="superscript"/>
        <sz val="10"/>
        <color theme="1"/>
        <rFont val="Calibri"/>
        <family val="2"/>
        <charset val="238"/>
      </rPr>
      <t>3</t>
    </r>
  </si>
  <si>
    <r>
      <t>0,416 m</t>
    </r>
    <r>
      <rPr>
        <vertAlign val="superscript"/>
        <sz val="10"/>
        <color theme="1"/>
        <rFont val="Calibri"/>
        <family val="2"/>
        <charset val="238"/>
      </rPr>
      <t>3</t>
    </r>
  </si>
  <si>
    <r>
      <t>0,174 m</t>
    </r>
    <r>
      <rPr>
        <vertAlign val="superscript"/>
        <sz val="10"/>
        <color theme="1"/>
        <rFont val="Calibri"/>
        <family val="2"/>
        <charset val="238"/>
      </rPr>
      <t>3</t>
    </r>
  </si>
  <si>
    <r>
      <t>0,186 m</t>
    </r>
    <r>
      <rPr>
        <vertAlign val="superscript"/>
        <sz val="10"/>
        <color theme="1"/>
        <rFont val="Calibri"/>
        <family val="2"/>
        <charset val="238"/>
      </rPr>
      <t>3</t>
    </r>
  </si>
  <si>
    <r>
      <t>0,480 m</t>
    </r>
    <r>
      <rPr>
        <vertAlign val="superscript"/>
        <sz val="10"/>
        <color theme="1"/>
        <rFont val="Calibri"/>
        <family val="2"/>
        <charset val="238"/>
      </rPr>
      <t>3</t>
    </r>
  </si>
  <si>
    <r>
      <t>0,479 m</t>
    </r>
    <r>
      <rPr>
        <vertAlign val="superscript"/>
        <sz val="10"/>
        <color theme="1"/>
        <rFont val="Calibri"/>
        <family val="2"/>
        <charset val="238"/>
      </rPr>
      <t>3</t>
    </r>
  </si>
  <si>
    <r>
      <t>0,843 m</t>
    </r>
    <r>
      <rPr>
        <vertAlign val="superscript"/>
        <sz val="10"/>
        <color theme="1"/>
        <rFont val="Calibri"/>
        <family val="2"/>
        <charset val="238"/>
      </rPr>
      <t>3</t>
    </r>
  </si>
  <si>
    <r>
      <t>0,641 m</t>
    </r>
    <r>
      <rPr>
        <vertAlign val="superscript"/>
        <sz val="10"/>
        <color theme="1"/>
        <rFont val="Calibri"/>
        <family val="2"/>
        <charset val="238"/>
      </rPr>
      <t>3</t>
    </r>
  </si>
  <si>
    <r>
      <t>1,18 m</t>
    </r>
    <r>
      <rPr>
        <vertAlign val="superscript"/>
        <sz val="10"/>
        <color theme="1"/>
        <rFont val="Calibri"/>
        <family val="2"/>
        <charset val="238"/>
      </rPr>
      <t>3</t>
    </r>
  </si>
  <si>
    <r>
      <t>0,893 m</t>
    </r>
    <r>
      <rPr>
        <vertAlign val="superscript"/>
        <sz val="10"/>
        <color theme="1"/>
        <rFont val="Calibri"/>
        <family val="2"/>
        <charset val="238"/>
      </rPr>
      <t>3</t>
    </r>
  </si>
  <si>
    <r>
      <t>0,96 m</t>
    </r>
    <r>
      <rPr>
        <vertAlign val="superscript"/>
        <sz val="10"/>
        <color theme="1"/>
        <rFont val="Calibri"/>
        <family val="2"/>
        <charset val="238"/>
      </rPr>
      <t>3</t>
    </r>
  </si>
  <si>
    <r>
      <t>0,368 m</t>
    </r>
    <r>
      <rPr>
        <vertAlign val="superscript"/>
        <sz val="10"/>
        <color theme="1"/>
        <rFont val="Calibri"/>
        <family val="2"/>
        <charset val="238"/>
      </rPr>
      <t>3</t>
    </r>
  </si>
  <si>
    <r>
      <t>0,639 m</t>
    </r>
    <r>
      <rPr>
        <vertAlign val="superscript"/>
        <sz val="10"/>
        <color theme="1"/>
        <rFont val="Calibri"/>
        <family val="2"/>
        <charset val="238"/>
      </rPr>
      <t>3</t>
    </r>
  </si>
  <si>
    <t>1ks - PDH za příplatek</t>
  </si>
  <si>
    <t>462 ± 5%</t>
  </si>
  <si>
    <t>RF/RFM</t>
  </si>
  <si>
    <t>VIS/VIM</t>
  </si>
  <si>
    <t>100 000+ cyklů</t>
  </si>
  <si>
    <t>460 ± 5%</t>
  </si>
  <si>
    <t>100% post-consumer Recycled Polyester (75% Melange) + ohnivzdornost</t>
  </si>
  <si>
    <t>100% polyester + ohnivzdornost</t>
  </si>
  <si>
    <t>FO</t>
  </si>
  <si>
    <t>435 ± 5%</t>
  </si>
  <si>
    <t>100% Polyolefin</t>
  </si>
  <si>
    <t>80 000 cyklů</t>
  </si>
  <si>
    <t>140 com</t>
  </si>
  <si>
    <t>M</t>
  </si>
  <si>
    <t>100% Polivinylchlorid - odolný vůči desinfekci a sterilizaci</t>
  </si>
  <si>
    <t>652 ± 5%</t>
  </si>
  <si>
    <t>145 cm</t>
  </si>
  <si>
    <t xml:space="preserve"> 1,4 bm</t>
  </si>
  <si>
    <t>1,6 bm</t>
  </si>
  <si>
    <t>11 bm</t>
  </si>
  <si>
    <t>13,5 bm</t>
  </si>
  <si>
    <t>1,40 bm</t>
  </si>
  <si>
    <t>0,70 bm</t>
  </si>
  <si>
    <t>3,7 bm</t>
  </si>
  <si>
    <t>7 bm</t>
  </si>
  <si>
    <t>odkaz na web</t>
  </si>
  <si>
    <t>Ravenna</t>
  </si>
  <si>
    <t>cena bm</t>
  </si>
  <si>
    <t>na poptávku</t>
  </si>
  <si>
    <t>Bondai</t>
  </si>
  <si>
    <t>Bloom</t>
  </si>
  <si>
    <t>Dora</t>
  </si>
  <si>
    <t>Meditap</t>
  </si>
  <si>
    <t>Leather</t>
  </si>
  <si>
    <t xml:space="preserve">Relife F.R. + Melange F.R. </t>
  </si>
  <si>
    <t>Skai</t>
  </si>
  <si>
    <t>Wool</t>
  </si>
  <si>
    <t>X-Treme</t>
  </si>
  <si>
    <t>Four</t>
  </si>
  <si>
    <t>počet palet 2  - baleno v celku s panelem</t>
  </si>
  <si>
    <t>počet palet  2</t>
  </si>
  <si>
    <t>MT</t>
  </si>
  <si>
    <t>Milton</t>
  </si>
  <si>
    <t>97% PES, 3% NY</t>
  </si>
  <si>
    <t>300 ± 5%</t>
  </si>
  <si>
    <t>BLOOM</t>
  </si>
  <si>
    <t>SKAI</t>
  </si>
  <si>
    <t>DORA</t>
  </si>
  <si>
    <t>BONDAI</t>
  </si>
  <si>
    <t>MEDITAP</t>
  </si>
  <si>
    <t>ALCHIMIA</t>
  </si>
  <si>
    <t>STAX</t>
  </si>
  <si>
    <t>O</t>
  </si>
  <si>
    <t>A</t>
  </si>
  <si>
    <t>B</t>
  </si>
  <si>
    <t>E</t>
  </si>
  <si>
    <t>KŮŽE</t>
  </si>
  <si>
    <t>RELIFE+RELIFE M</t>
  </si>
  <si>
    <t>S</t>
  </si>
  <si>
    <t>Alchimia</t>
  </si>
  <si>
    <t>AL</t>
  </si>
  <si>
    <t>Kategorie latek</t>
  </si>
  <si>
    <t>Stax</t>
  </si>
  <si>
    <t>575  ± 4%</t>
  </si>
  <si>
    <t>100% recyklovaný polyester</t>
  </si>
  <si>
    <t>kostra černá</t>
  </si>
  <si>
    <t>42,5-50,5</t>
  </si>
  <si>
    <t>10,2 kg</t>
  </si>
  <si>
    <r>
      <t>0,346 m</t>
    </r>
    <r>
      <rPr>
        <vertAlign val="superscript"/>
        <sz val="10"/>
        <color theme="1"/>
        <rFont val="Calibri"/>
        <family val="2"/>
        <charset val="238"/>
      </rPr>
      <t>3</t>
    </r>
  </si>
  <si>
    <t>10,02 kg</t>
  </si>
  <si>
    <t>13,56 kg</t>
  </si>
  <si>
    <t>Wind ALU</t>
  </si>
  <si>
    <t>možnost dodání s kolečky</t>
  </si>
  <si>
    <t>Ariel</t>
  </si>
  <si>
    <t>81,5-89,5</t>
  </si>
  <si>
    <r>
      <t>0,285 m</t>
    </r>
    <r>
      <rPr>
        <vertAlign val="superscript"/>
        <sz val="10"/>
        <color theme="1"/>
        <rFont val="Calibri"/>
        <family val="2"/>
      </rPr>
      <t>3</t>
    </r>
  </si>
  <si>
    <t>Wind ALU černý</t>
  </si>
  <si>
    <t>možnost černého kříže a černého pístu</t>
  </si>
  <si>
    <t>bez příplatku</t>
  </si>
  <si>
    <t>11,87 kg</t>
  </si>
  <si>
    <t>80-88</t>
  </si>
  <si>
    <t>10,12 kg</t>
  </si>
  <si>
    <t>spotřeba látky, š. 140</t>
  </si>
  <si>
    <r>
      <t>0,177 m</t>
    </r>
    <r>
      <rPr>
        <vertAlign val="superscript"/>
        <sz val="10"/>
        <color theme="1"/>
        <rFont val="Calibri"/>
        <family val="2"/>
        <charset val="238"/>
      </rPr>
      <t>3</t>
    </r>
  </si>
  <si>
    <t>příplatek za nožičky z kartáčované nerezi 60 x 60 mm</t>
  </si>
  <si>
    <t>13,42 kg</t>
  </si>
  <si>
    <t>0,331 m3</t>
  </si>
  <si>
    <t>1,9 bm</t>
  </si>
  <si>
    <t>možnost černých nohou</t>
  </si>
  <si>
    <t xml:space="preserve">bez příplatku </t>
  </si>
  <si>
    <t>12,77 kg</t>
  </si>
  <si>
    <t>0,177 m3</t>
  </si>
  <si>
    <t>77-85</t>
  </si>
  <si>
    <t>45-53</t>
  </si>
  <si>
    <t>10,02kg</t>
  </si>
  <si>
    <t>strana 1</t>
  </si>
  <si>
    <t>strana 2</t>
  </si>
  <si>
    <t>strrana 3-4</t>
  </si>
  <si>
    <t>strana 4</t>
  </si>
  <si>
    <t>strana 4-5</t>
  </si>
  <si>
    <t>strana 6</t>
  </si>
  <si>
    <t>strana 7</t>
  </si>
  <si>
    <t>strana 8-11</t>
  </si>
  <si>
    <t>strana 12-14</t>
  </si>
  <si>
    <t>strana 15</t>
  </si>
  <si>
    <t>strana 16</t>
  </si>
  <si>
    <t>strana 17</t>
  </si>
  <si>
    <t>Dodací podmínky</t>
  </si>
  <si>
    <t>PSČ (pásmo, okruh)-A</t>
  </si>
  <si>
    <t>PSČ (pásmo, okruh)-B</t>
  </si>
  <si>
    <t>PSČ (pásmo, okruh)-C</t>
  </si>
  <si>
    <t>PSČ (pásmo, okruh)-D</t>
  </si>
  <si>
    <t>PSČ (pásmo, okruh)-E</t>
  </si>
  <si>
    <t>Sedačky + lavice</t>
  </si>
  <si>
    <t>10000-19999</t>
  </si>
  <si>
    <t>20000-29999</t>
  </si>
  <si>
    <t>30000-58599</t>
  </si>
  <si>
    <t>58600-69999</t>
  </si>
  <si>
    <t>70000-79999</t>
  </si>
  <si>
    <t>1PAL</t>
  </si>
  <si>
    <t>2PAL</t>
  </si>
  <si>
    <t>3PAL</t>
  </si>
  <si>
    <t>4PAL</t>
  </si>
  <si>
    <t>5PAL</t>
  </si>
  <si>
    <t>Uvedené ceny jsou v Kč bez DPH.</t>
  </si>
  <si>
    <t>Sofa záruka 60 měsíců</t>
  </si>
  <si>
    <t>Belen Wood kostra černá</t>
  </si>
  <si>
    <t>možnost kombinace dvou barev stejné látky</t>
  </si>
  <si>
    <t xml:space="preserve">počet palet 1  </t>
  </si>
  <si>
    <t>cena výrobku nezahrnuje dopravné</t>
  </si>
  <si>
    <t xml:space="preserve">počet palet 2  </t>
  </si>
  <si>
    <t>Arturo</t>
  </si>
  <si>
    <t>Arturo Visitor</t>
  </si>
  <si>
    <t xml:space="preserve">Arturo Visitor černá </t>
  </si>
  <si>
    <t>Arturo Visitor šedá</t>
  </si>
  <si>
    <t>Arturo Wood kostra černá</t>
  </si>
  <si>
    <t>Ariel Dub</t>
  </si>
  <si>
    <t>Ariel Swiss</t>
  </si>
  <si>
    <t>Ariel Style</t>
  </si>
  <si>
    <t>Ariel Visitor</t>
  </si>
  <si>
    <t>Ariel Wood</t>
  </si>
  <si>
    <t>BELEN Alu</t>
  </si>
  <si>
    <t>BELEN Alu černý</t>
  </si>
  <si>
    <t>Ravenna Legno</t>
  </si>
  <si>
    <t>Ravenna Wood</t>
  </si>
  <si>
    <t>Ravenna Visitor</t>
  </si>
  <si>
    <t>Ravenna Alu</t>
  </si>
  <si>
    <t>Stone</t>
  </si>
  <si>
    <t>Ceník  2024 - Soft Seating</t>
  </si>
  <si>
    <t>Soft Seating</t>
  </si>
  <si>
    <t>potahové látky: Alchimia, Visual Melange</t>
  </si>
  <si>
    <t>C e n í k    2 0 2 4 - Soft Seating</t>
  </si>
  <si>
    <t>Arturo Wood</t>
  </si>
  <si>
    <t>Ravenna Visitor Black</t>
  </si>
  <si>
    <t xml:space="preserve">Objednávka Kupujícího musí obsahovat minimálně tyto náležitosti: 
a) specifikaci Kupujícího a Prodávajícího
b) jednoznačnou specifikaci zboží a jeho množství
c) místo dodání, pokud se liší od sídla Kupujícího
d) termín dodání
Prodávající potvrdí objednávku písemně do 48 hodin od jejího doručení. V případě odlišností platí údaje v potvrzení objednávky, která je současně smlouvou. Zrušení nebo změnu objednávky je možné provést do 3 pracovních dnů. Po tomto termínu je Prodávající oprávněn požadovat stornopoplatek do výše 50% z ceny zboží. 
Prodávající má právo do okamžiku expedice zboží obnovit jednání o ceně zakázky. Po dobu trvání obnoveného jednání neběží dodací lhůta. Nedohodnou-li se Kupující a Prodávající na změně ceny, a to ani do 5 pracovních dnů od obnovení jednání, má Prodávající právo od smlouvy odstoupit, čímž se smlouva (objednávka) od počátku zruší. Dohodnou-li se, zašle Prodávající Kupujícímu nové potvrzení objednávky. Tím je potvrzena změna objednávky (smlouvy) a obnovuje se běh dodací lhůty. Dodá-li Prodávající zboží za novou cenu bez předchozí dohody a Kupující jej přijme, je uzavřena dohoda o nové ceně objednávky. </t>
  </si>
  <si>
    <t xml:space="preserve">  </t>
  </si>
  <si>
    <t>produkt + strana</t>
  </si>
  <si>
    <t>Extra dělení</t>
  </si>
  <si>
    <t>množství látky</t>
  </si>
  <si>
    <t>Strana 1</t>
  </si>
  <si>
    <t>Arturo Visitor černá</t>
  </si>
  <si>
    <t>str 2</t>
  </si>
  <si>
    <t>ARIEL DUB</t>
  </si>
  <si>
    <t>ARIEL Swiss</t>
  </si>
  <si>
    <t>ARIEL Style</t>
  </si>
  <si>
    <t>ARIELVisitor</t>
  </si>
  <si>
    <t>ARIEL Wood</t>
  </si>
  <si>
    <t>str 3</t>
  </si>
  <si>
    <t>str 4</t>
  </si>
  <si>
    <t>Stolek Wood</t>
  </si>
  <si>
    <t>str 5</t>
  </si>
  <si>
    <t>BELEN ALU</t>
  </si>
  <si>
    <t>BELEN ALU ČERNÝ</t>
  </si>
  <si>
    <t>str 6</t>
  </si>
  <si>
    <t>RAVENNA LEGNO</t>
  </si>
  <si>
    <t>RAVENNA WOOD</t>
  </si>
  <si>
    <t>RAVENNA VISITOR</t>
  </si>
  <si>
    <t>RAVENNA VISITOR BLACK</t>
  </si>
  <si>
    <t>RAVENNA ALU</t>
  </si>
  <si>
    <t>str 7</t>
  </si>
  <si>
    <t>Stone 60*45</t>
  </si>
  <si>
    <t>marze 70%</t>
  </si>
  <si>
    <t>Stone 80*45</t>
  </si>
  <si>
    <t>Stone 130*45</t>
  </si>
  <si>
    <t>str 8</t>
  </si>
  <si>
    <t>Notre Dame Lounge 103</t>
  </si>
  <si>
    <t>str 9</t>
  </si>
  <si>
    <t>Stara cena</t>
  </si>
  <si>
    <t>taburet Notre Dame 60 x 60 - ND 3</t>
  </si>
  <si>
    <t>str 12</t>
  </si>
  <si>
    <t>stara cena</t>
  </si>
  <si>
    <t>str 13</t>
  </si>
  <si>
    <t>str 14</t>
  </si>
  <si>
    <t>str 15</t>
  </si>
  <si>
    <t>input</t>
  </si>
  <si>
    <t>output</t>
  </si>
  <si>
    <t>1,4</t>
  </si>
  <si>
    <t>1,9</t>
  </si>
  <si>
    <t>1,6</t>
  </si>
  <si>
    <t>3,1</t>
  </si>
  <si>
    <t>4,3</t>
  </si>
  <si>
    <t>5,3</t>
  </si>
  <si>
    <t>13,5</t>
  </si>
  <si>
    <t>str 10</t>
  </si>
  <si>
    <t>str 11</t>
  </si>
  <si>
    <t>2,5</t>
  </si>
  <si>
    <t>3,9</t>
  </si>
  <si>
    <t>3,7</t>
  </si>
  <si>
    <t>4,2</t>
  </si>
  <si>
    <t>5,6</t>
  </si>
  <si>
    <t>3,3</t>
  </si>
  <si>
    <t>možnost bílé podnože - WHITE</t>
  </si>
  <si>
    <r>
      <t xml:space="preserve">celočalouněné křesílko na černém ocelovém rámu, ocelová vnitřní struktura vypěněná studenou pěnou, </t>
    </r>
    <r>
      <rPr>
        <b/>
        <sz val="10"/>
        <color theme="1"/>
        <rFont val="Calibri"/>
        <family val="2"/>
      </rPr>
      <t>nosnost 150 kg</t>
    </r>
    <r>
      <rPr>
        <sz val="10"/>
        <color theme="1"/>
        <rFont val="Calibri"/>
        <family val="2"/>
      </rPr>
      <t xml:space="preserve">, český výrobek, </t>
    </r>
    <r>
      <rPr>
        <b/>
        <sz val="10"/>
        <color theme="1"/>
        <rFont val="Calibri"/>
        <family val="2"/>
        <charset val="238"/>
      </rPr>
      <t>záruka 60 měsíců</t>
    </r>
  </si>
  <si>
    <r>
      <t xml:space="preserve">celočalouněné křesílko na šedém ocelovém rámu, ocelová vnitřní struktura vypěněná studenou pěnou, </t>
    </r>
    <r>
      <rPr>
        <b/>
        <sz val="10"/>
        <color theme="1"/>
        <rFont val="Calibri"/>
        <family val="2"/>
      </rPr>
      <t>nosnost 150 kg</t>
    </r>
    <r>
      <rPr>
        <sz val="10"/>
        <color theme="1"/>
        <rFont val="Calibri"/>
        <family val="2"/>
      </rPr>
      <t xml:space="preserve">, český výrobek, </t>
    </r>
    <r>
      <rPr>
        <b/>
        <sz val="10"/>
        <color theme="1"/>
        <rFont val="Calibri"/>
        <family val="2"/>
        <charset val="238"/>
      </rPr>
      <t>záruka 60 měsíců</t>
    </r>
  </si>
  <si>
    <r>
      <t xml:space="preserve">celočalouněné křesílko na plastové podnoži s otočným čepem, plastová podnož je standardně černá, ocelová vnitřní struktura vypěněná studenou pěnou, </t>
    </r>
    <r>
      <rPr>
        <b/>
        <sz val="10"/>
        <color theme="1"/>
        <rFont val="Calibri"/>
        <family val="2"/>
        <charset val="238"/>
      </rPr>
      <t>nosnost 120 kg</t>
    </r>
    <r>
      <rPr>
        <sz val="10"/>
        <color theme="1"/>
        <rFont val="Calibri"/>
        <family val="2"/>
        <charset val="238"/>
      </rPr>
      <t xml:space="preserve">, český výrobek, </t>
    </r>
    <r>
      <rPr>
        <b/>
        <sz val="10"/>
        <color theme="1"/>
        <rFont val="Calibri"/>
        <family val="2"/>
        <charset val="238"/>
      </rPr>
      <t>záruka 60 měsíců</t>
    </r>
  </si>
  <si>
    <r>
      <t xml:space="preserve">otočné celočalouněné křesílko na čtyřramenné chromované bázi z oceli, otočný čep, překližková vnitřní struktura vypěněná studenou pěnou, </t>
    </r>
    <r>
      <rPr>
        <b/>
        <sz val="10"/>
        <color theme="1"/>
        <rFont val="Calibri"/>
        <family val="2"/>
        <charset val="238"/>
      </rPr>
      <t>nosnost 120 kg</t>
    </r>
    <r>
      <rPr>
        <sz val="10"/>
        <color theme="1"/>
        <rFont val="Calibri"/>
        <family val="2"/>
        <charset val="238"/>
      </rPr>
      <t xml:space="preserve">, český výrobek, </t>
    </r>
    <r>
      <rPr>
        <b/>
        <sz val="10"/>
        <color theme="1"/>
        <rFont val="Calibri"/>
        <family val="2"/>
        <charset val="238"/>
      </rPr>
      <t>záruka 60 měsíců</t>
    </r>
  </si>
  <si>
    <r>
      <t xml:space="preserve">otočné celočalouněné křesílko na čtyřramenné aluminiové bázi, plynový píst, překližková vnitřní struktura vypěněná studenou pěnou, </t>
    </r>
    <r>
      <rPr>
        <b/>
        <sz val="10"/>
        <color theme="1"/>
        <rFont val="Calibri"/>
        <family val="2"/>
        <charset val="238"/>
      </rPr>
      <t>nosnost 120 kg</t>
    </r>
    <r>
      <rPr>
        <sz val="10"/>
        <color theme="1"/>
        <rFont val="Calibri"/>
        <family val="2"/>
        <charset val="238"/>
      </rPr>
      <t xml:space="preserve">, český výrobek, </t>
    </r>
    <r>
      <rPr>
        <b/>
        <sz val="10"/>
        <color theme="1"/>
        <rFont val="Calibri"/>
        <family val="2"/>
        <charset val="238"/>
      </rPr>
      <t>záruka 60 měsíců</t>
    </r>
  </si>
  <si>
    <r>
      <t xml:space="preserve">celočalouněné křesílko na chromovaném ocelovém rámu, překližková vnitřní struktura vypěněná studenou pěnou, </t>
    </r>
    <r>
      <rPr>
        <b/>
        <sz val="10"/>
        <color theme="1"/>
        <rFont val="Calibri"/>
        <family val="2"/>
        <charset val="238"/>
      </rPr>
      <t>nosnost 120 kg</t>
    </r>
    <r>
      <rPr>
        <sz val="10"/>
        <color theme="1"/>
        <rFont val="Calibri"/>
        <family val="2"/>
        <charset val="238"/>
      </rPr>
      <t xml:space="preserve">, český výrobek, </t>
    </r>
    <r>
      <rPr>
        <b/>
        <sz val="10"/>
        <color theme="1"/>
        <rFont val="Calibri"/>
        <family val="2"/>
        <charset val="238"/>
      </rPr>
      <t>záruka 60 měsíců</t>
    </r>
  </si>
  <si>
    <r>
      <t>celočalouněné otočné křesílko, překližková vnitřní struktura, nastavení výšky na plynovém pístu, leštěná aluminiová báze, kolečka s průměrem 60 mm pro měkké podlahy,</t>
    </r>
    <r>
      <rPr>
        <b/>
        <sz val="10"/>
        <color theme="1"/>
        <rFont val="Calibri"/>
        <family val="2"/>
        <charset val="238"/>
      </rPr>
      <t xml:space="preserve"> nosnost 140 kg</t>
    </r>
    <r>
      <rPr>
        <sz val="10"/>
        <color theme="1"/>
        <rFont val="Calibri"/>
        <family val="2"/>
        <charset val="238"/>
      </rPr>
      <t xml:space="preserve">, český výrobek, </t>
    </r>
    <r>
      <rPr>
        <b/>
        <sz val="10"/>
        <color theme="1"/>
        <rFont val="Calibri"/>
        <family val="2"/>
        <charset val="238"/>
      </rPr>
      <t>záruka 60 měsíců</t>
    </r>
  </si>
  <si>
    <r>
      <t xml:space="preserve">celočalouněné otočné křesílko, překližková vnitřní struktura, nastavení výšky na plynovém pístu, černá ALU báze, kolečka s průměrem 60 mm pro měkké podlahy, </t>
    </r>
    <r>
      <rPr>
        <b/>
        <sz val="10"/>
        <color theme="1"/>
        <rFont val="Calibri"/>
        <family val="2"/>
        <charset val="238"/>
      </rPr>
      <t>nosnost 140 kg</t>
    </r>
    <r>
      <rPr>
        <sz val="10"/>
        <color theme="1"/>
        <rFont val="Calibri"/>
        <family val="2"/>
        <charset val="238"/>
      </rPr>
      <t>, český výrobek,</t>
    </r>
    <r>
      <rPr>
        <b/>
        <sz val="10"/>
        <color theme="1"/>
        <rFont val="Calibri"/>
        <family val="2"/>
        <charset val="238"/>
      </rPr>
      <t xml:space="preserve"> záruka 60 měsíců</t>
    </r>
  </si>
  <si>
    <r>
      <t xml:space="preserve">konferenční stolek s masivní bukovou podnoží, shodný design podnoží ke konferenčím židlím s podnožím Wood, deska o průměru 60 cm nebo 65 x 65 cm, tl. 25 mm, hranění ABS, dekor buk 381 PR  nebo tmavě šedá - antracit 164 PE (Kronospan), podnož lakovaný buk přírodní, celková výška 55,5 cm, transparentní kluzáky pro všechny typy povrchů,  český výrobek, </t>
    </r>
    <r>
      <rPr>
        <b/>
        <sz val="10"/>
        <color theme="1"/>
        <rFont val="Calibri"/>
        <family val="2"/>
        <charset val="238"/>
      </rPr>
      <t>záruka 60 měsíců</t>
    </r>
  </si>
  <si>
    <r>
      <t xml:space="preserve">celočalouněné křesílko na masivním rámu černé barvy, polyuretanový lak, ocelová vnitřní struktura vypěněná studenou pěnou, </t>
    </r>
    <r>
      <rPr>
        <b/>
        <sz val="10"/>
        <color theme="1"/>
        <rFont val="Calibri"/>
        <family val="2"/>
        <charset val="238"/>
      </rPr>
      <t>nosnost 120 kg</t>
    </r>
    <r>
      <rPr>
        <sz val="10"/>
        <color theme="1"/>
        <rFont val="Calibri"/>
        <family val="2"/>
        <charset val="238"/>
      </rPr>
      <t xml:space="preserve">, český výrobek, </t>
    </r>
    <r>
      <rPr>
        <b/>
        <sz val="10"/>
        <color theme="1"/>
        <rFont val="Calibri"/>
        <family val="2"/>
        <charset val="238"/>
      </rPr>
      <t>záruka 60 měsíců</t>
    </r>
  </si>
  <si>
    <r>
      <t xml:space="preserve">celočalouněné křesílko na plastové podnoži s otočným čepem, plastová podnož je standardně černá, ocelová vnitřní struktura vypěněná studenou pěnou, </t>
    </r>
    <r>
      <rPr>
        <b/>
        <sz val="10"/>
        <color theme="1"/>
        <rFont val="Calibri"/>
        <family val="2"/>
        <charset val="238"/>
      </rPr>
      <t>nosnost 120 kg</t>
    </r>
    <r>
      <rPr>
        <sz val="10"/>
        <color theme="1"/>
        <rFont val="Calibri"/>
        <family val="2"/>
        <charset val="238"/>
      </rPr>
      <t xml:space="preserve">, </t>
    </r>
    <r>
      <rPr>
        <b/>
        <sz val="10"/>
        <color theme="1"/>
        <rFont val="Calibri"/>
        <family val="2"/>
        <charset val="238"/>
      </rPr>
      <t>záruka 60 měsíců</t>
    </r>
  </si>
  <si>
    <r>
      <t xml:space="preserve">otočné celočalouněné křesílko na čtyřramenné aluminiové bázi, plynový píst, ocelová vnitřní struktura vypěněná studenou pěnou, </t>
    </r>
    <r>
      <rPr>
        <b/>
        <sz val="10"/>
        <color theme="1"/>
        <rFont val="Calibri"/>
        <family val="2"/>
      </rPr>
      <t>nosnost 120 kg</t>
    </r>
    <r>
      <rPr>
        <sz val="10"/>
        <color theme="1"/>
        <rFont val="Calibri"/>
        <family val="2"/>
      </rPr>
      <t xml:space="preserve">, český výrobek, </t>
    </r>
    <r>
      <rPr>
        <b/>
        <sz val="10"/>
        <color theme="1"/>
        <rFont val="Calibri"/>
        <family val="2"/>
        <charset val="238"/>
      </rPr>
      <t>záruka 60 měsíců</t>
    </r>
  </si>
  <si>
    <r>
      <t xml:space="preserve">otočné celočalouněné křesílko na čtyřramenné chromované bázi z oceli, otočný čep, ocelová vnitřní struktura vypěněná studenou pěnou, </t>
    </r>
    <r>
      <rPr>
        <b/>
        <sz val="10"/>
        <color theme="1"/>
        <rFont val="Calibri"/>
        <family val="2"/>
      </rPr>
      <t>nosnost 120 kg</t>
    </r>
    <r>
      <rPr>
        <sz val="10"/>
        <color theme="1"/>
        <rFont val="Calibri"/>
        <family val="2"/>
      </rPr>
      <t xml:space="preserve">, český výrobek, </t>
    </r>
    <r>
      <rPr>
        <b/>
        <sz val="10"/>
        <color theme="1"/>
        <rFont val="Calibri"/>
        <family val="2"/>
        <charset val="238"/>
      </rPr>
      <t>záruka 60 měsíců</t>
    </r>
  </si>
  <si>
    <r>
      <t xml:space="preserve">luxusní sofa pro bytové a komerční prostory, chromované nohy, </t>
    </r>
    <r>
      <rPr>
        <b/>
        <sz val="10"/>
        <color theme="1"/>
        <rFont val="Calibri"/>
        <family val="2"/>
      </rPr>
      <t>nosnost 120 k</t>
    </r>
    <r>
      <rPr>
        <sz val="10"/>
        <color theme="1"/>
        <rFont val="Calibri"/>
        <family val="2"/>
      </rPr>
      <t xml:space="preserve">g, český výrobek, </t>
    </r>
    <r>
      <rPr>
        <b/>
        <sz val="10"/>
        <color theme="1"/>
        <rFont val="Calibri"/>
        <family val="2"/>
        <charset val="238"/>
      </rPr>
      <t>záruka 36 měsíců</t>
    </r>
  </si>
  <si>
    <r>
      <t xml:space="preserve">dvoumístné luxusní sofa pro bytové a komerční prostory, chromované nohy, </t>
    </r>
    <r>
      <rPr>
        <b/>
        <sz val="10"/>
        <color theme="1"/>
        <rFont val="Calibri"/>
        <family val="2"/>
      </rPr>
      <t>nosnost 120 kg/1 místo</t>
    </r>
    <r>
      <rPr>
        <sz val="10"/>
        <color theme="1"/>
        <rFont val="Calibri"/>
        <family val="2"/>
      </rPr>
      <t>, český výrobek,</t>
    </r>
    <r>
      <rPr>
        <b/>
        <sz val="10"/>
        <color theme="1"/>
        <rFont val="Calibri"/>
        <family val="2"/>
        <charset val="238"/>
      </rPr>
      <t xml:space="preserve"> záruka 36 měsíců</t>
    </r>
  </si>
  <si>
    <r>
      <t xml:space="preserve">dvoumístné luxusní sofa s akustickým panelem určené pro otevřené kancelářské a komerční prostory, chromované nohy, </t>
    </r>
    <r>
      <rPr>
        <b/>
        <sz val="10"/>
        <color theme="1"/>
        <rFont val="Calibri"/>
        <family val="2"/>
      </rPr>
      <t>nosnost 120 kg/1 místo</t>
    </r>
    <r>
      <rPr>
        <sz val="10"/>
        <color theme="1"/>
        <rFont val="Calibri"/>
        <family val="2"/>
      </rPr>
      <t xml:space="preserve">, český výrobek, </t>
    </r>
    <r>
      <rPr>
        <b/>
        <sz val="10"/>
        <color theme="1"/>
        <rFont val="Calibri"/>
        <family val="2"/>
        <charset val="238"/>
      </rPr>
      <t>záruka 36 měsíců</t>
    </r>
  </si>
  <si>
    <r>
      <t xml:space="preserve">třímístné luxusní sofa pro bytové a komerční prostory, chromované nohy, </t>
    </r>
    <r>
      <rPr>
        <b/>
        <sz val="10"/>
        <color theme="1"/>
        <rFont val="Calibri"/>
        <family val="2"/>
      </rPr>
      <t>nosnost 120 kg/1 místo</t>
    </r>
    <r>
      <rPr>
        <sz val="10"/>
        <color theme="1"/>
        <rFont val="Calibri"/>
        <family val="2"/>
      </rPr>
      <t xml:space="preserve">, český výrobek, </t>
    </r>
    <r>
      <rPr>
        <b/>
        <sz val="10"/>
        <color theme="1"/>
        <rFont val="Calibri"/>
        <family val="2"/>
        <charset val="238"/>
      </rPr>
      <t>záruka 36 měsíců</t>
    </r>
  </si>
  <si>
    <r>
      <t xml:space="preserve">třímístné luxusní sofa s akustickým panelem určené pro otevřené kancelářské a komerční prostory, chromované nohy, </t>
    </r>
    <r>
      <rPr>
        <b/>
        <sz val="10"/>
        <color theme="1"/>
        <rFont val="Calibri"/>
        <family val="2"/>
      </rPr>
      <t>nosnost 120 kg/1 místo</t>
    </r>
    <r>
      <rPr>
        <sz val="10"/>
        <color theme="1"/>
        <rFont val="Calibri"/>
        <family val="2"/>
      </rPr>
      <t xml:space="preserve">, český výrobek, </t>
    </r>
    <r>
      <rPr>
        <b/>
        <sz val="10"/>
        <color theme="1"/>
        <rFont val="Calibri"/>
        <family val="2"/>
        <charset val="238"/>
      </rPr>
      <t>záruka 36 měsíců</t>
    </r>
  </si>
  <si>
    <r>
      <t xml:space="preserve">dvoumístný taburet pro bytové a komerční prostory, chromované nohy, </t>
    </r>
    <r>
      <rPr>
        <b/>
        <sz val="10"/>
        <color theme="1"/>
        <rFont val="Calibri"/>
        <family val="2"/>
      </rPr>
      <t>nosnost 120 kg/1 místo</t>
    </r>
    <r>
      <rPr>
        <sz val="10"/>
        <color theme="1"/>
        <rFont val="Calibri"/>
        <family val="2"/>
      </rPr>
      <t xml:space="preserve">, český výrobek, </t>
    </r>
    <r>
      <rPr>
        <b/>
        <sz val="10"/>
        <color theme="1"/>
        <rFont val="Calibri"/>
        <family val="2"/>
        <charset val="238"/>
      </rPr>
      <t>záruka 36 měsíců</t>
    </r>
  </si>
  <si>
    <r>
      <t xml:space="preserve">taburet pro bytové a komerční prostory, chromované nohy, </t>
    </r>
    <r>
      <rPr>
        <b/>
        <sz val="10"/>
        <color theme="1"/>
        <rFont val="Calibri"/>
        <family val="2"/>
      </rPr>
      <t>nosnost 120 kg</t>
    </r>
    <r>
      <rPr>
        <sz val="10"/>
        <color theme="1"/>
        <rFont val="Calibri"/>
        <family val="2"/>
      </rPr>
      <t xml:space="preserve">,  český výrobek, </t>
    </r>
    <r>
      <rPr>
        <b/>
        <sz val="10"/>
        <color theme="1"/>
        <rFont val="Calibri"/>
        <family val="2"/>
        <charset val="238"/>
      </rPr>
      <t>záruka 36 měsíců</t>
    </r>
  </si>
  <si>
    <r>
      <t xml:space="preserve">stolek s deskou z netříštivého skla, čalouněný korpus, chromované nohy, </t>
    </r>
    <r>
      <rPr>
        <b/>
        <sz val="10"/>
        <color theme="1"/>
        <rFont val="Calibri"/>
        <family val="2"/>
      </rPr>
      <t>zatížitelnost vrchní desky 15 kg</t>
    </r>
    <r>
      <rPr>
        <sz val="10"/>
        <color theme="1"/>
        <rFont val="Calibri"/>
        <family val="2"/>
      </rPr>
      <t xml:space="preserve">, český výrobek, </t>
    </r>
    <r>
      <rPr>
        <b/>
        <sz val="10"/>
        <color theme="1"/>
        <rFont val="Calibri"/>
        <family val="2"/>
        <charset val="238"/>
      </rPr>
      <t>záruka 36 měsíců</t>
    </r>
  </si>
  <si>
    <r>
      <t xml:space="preserve">stolek s deskou z netříštivého skla, čalouněný korpus, chromované nohy, </t>
    </r>
    <r>
      <rPr>
        <b/>
        <sz val="10"/>
        <color theme="1"/>
        <rFont val="Calibri"/>
        <family val="2"/>
      </rPr>
      <t>zatížitelnost vrchní desky 20 kg</t>
    </r>
    <r>
      <rPr>
        <sz val="10"/>
        <color theme="1"/>
        <rFont val="Calibri"/>
        <family val="2"/>
      </rPr>
      <t xml:space="preserve">, český výrobek, </t>
    </r>
    <r>
      <rPr>
        <b/>
        <sz val="10"/>
        <color theme="1"/>
        <rFont val="Calibri"/>
        <family val="2"/>
        <charset val="238"/>
      </rPr>
      <t>záruka 36 měsíců</t>
    </r>
  </si>
  <si>
    <r>
      <t xml:space="preserve">luxusní sofa pro rohové sestavy, určené pro kancelářské a komerční prostory, </t>
    </r>
    <r>
      <rPr>
        <b/>
        <sz val="10"/>
        <color theme="1"/>
        <rFont val="Calibri"/>
        <family val="2"/>
        <charset val="238"/>
      </rPr>
      <t xml:space="preserve">třímístný prvek pravý - 3P, </t>
    </r>
    <r>
      <rPr>
        <sz val="10"/>
        <color theme="1"/>
        <rFont val="Calibri"/>
        <family val="2"/>
        <charset val="238"/>
      </rPr>
      <t xml:space="preserve">chromované nohy, </t>
    </r>
    <r>
      <rPr>
        <b/>
        <sz val="10"/>
        <color theme="1"/>
        <rFont val="Calibri"/>
        <family val="2"/>
        <charset val="238"/>
      </rPr>
      <t>nosnost 120 kg/1 místo</t>
    </r>
    <r>
      <rPr>
        <sz val="10"/>
        <color theme="1"/>
        <rFont val="Calibri"/>
        <family val="2"/>
        <charset val="238"/>
      </rPr>
      <t xml:space="preserve">, český výrobek, </t>
    </r>
    <r>
      <rPr>
        <b/>
        <sz val="10"/>
        <color theme="1"/>
        <rFont val="Calibri"/>
        <family val="2"/>
        <charset val="238"/>
      </rPr>
      <t>záruka 36 měsíců</t>
    </r>
  </si>
  <si>
    <r>
      <t xml:space="preserve">luxusní sofa pro rohové sestavy, určené pro kancelářské a komerční prostory, </t>
    </r>
    <r>
      <rPr>
        <b/>
        <sz val="10"/>
        <color theme="1"/>
        <rFont val="Calibri"/>
        <family val="2"/>
        <charset val="238"/>
      </rPr>
      <t xml:space="preserve">třímístný prvek levý - 3L, </t>
    </r>
    <r>
      <rPr>
        <sz val="10"/>
        <color theme="1"/>
        <rFont val="Calibri"/>
        <family val="2"/>
        <charset val="238"/>
      </rPr>
      <t xml:space="preserve">chromované nohy, </t>
    </r>
    <r>
      <rPr>
        <b/>
        <sz val="10"/>
        <color theme="1"/>
        <rFont val="Calibri"/>
        <family val="2"/>
        <charset val="238"/>
      </rPr>
      <t>nosnost 120 kg/1 místo</t>
    </r>
    <r>
      <rPr>
        <sz val="10"/>
        <color theme="1"/>
        <rFont val="Calibri"/>
        <family val="2"/>
        <charset val="238"/>
      </rPr>
      <t xml:space="preserve">, český výrobek, </t>
    </r>
    <r>
      <rPr>
        <b/>
        <sz val="10"/>
        <color theme="1"/>
        <rFont val="Calibri"/>
        <family val="2"/>
        <charset val="238"/>
      </rPr>
      <t>záruka 36 měsíců</t>
    </r>
  </si>
  <si>
    <r>
      <t xml:space="preserve">luxusní sofa pro rohové sestavy, určené pro kancelářské a komerční prostory, </t>
    </r>
    <r>
      <rPr>
        <b/>
        <sz val="10"/>
        <color theme="1"/>
        <rFont val="Calibri"/>
        <family val="2"/>
        <charset val="238"/>
      </rPr>
      <t xml:space="preserve">dvoumístný prvek pravý - 2P, </t>
    </r>
    <r>
      <rPr>
        <sz val="10"/>
        <color theme="1"/>
        <rFont val="Calibri"/>
        <family val="2"/>
        <charset val="238"/>
      </rPr>
      <t xml:space="preserve">chromované nohy, </t>
    </r>
    <r>
      <rPr>
        <b/>
        <sz val="10"/>
        <color theme="1"/>
        <rFont val="Calibri"/>
        <family val="2"/>
        <charset val="238"/>
      </rPr>
      <t>nosnost 120 kg/1 místo</t>
    </r>
    <r>
      <rPr>
        <sz val="10"/>
        <color theme="1"/>
        <rFont val="Calibri"/>
        <family val="2"/>
        <charset val="238"/>
      </rPr>
      <t xml:space="preserve">, český výrobek, </t>
    </r>
    <r>
      <rPr>
        <b/>
        <sz val="10"/>
        <color theme="1"/>
        <rFont val="Calibri"/>
        <family val="2"/>
        <charset val="238"/>
      </rPr>
      <t>záruka 36 měsíců</t>
    </r>
  </si>
  <si>
    <r>
      <t>luxusní sofa pro rohové sestavy, určené pro kancelářské a komerční prostory, dvou</t>
    </r>
    <r>
      <rPr>
        <b/>
        <sz val="10"/>
        <color theme="1"/>
        <rFont val="Calibri"/>
        <family val="2"/>
        <charset val="238"/>
      </rPr>
      <t xml:space="preserve">místný prvek levý - 2P, </t>
    </r>
    <r>
      <rPr>
        <sz val="10"/>
        <color theme="1"/>
        <rFont val="Calibri"/>
        <family val="2"/>
        <charset val="238"/>
      </rPr>
      <t xml:space="preserve">chromované nohy, </t>
    </r>
    <r>
      <rPr>
        <b/>
        <sz val="10"/>
        <color theme="1"/>
        <rFont val="Calibri"/>
        <family val="2"/>
        <charset val="238"/>
      </rPr>
      <t>nosnost 120 kg/1 místo</t>
    </r>
    <r>
      <rPr>
        <sz val="10"/>
        <color theme="1"/>
        <rFont val="Calibri"/>
        <family val="2"/>
        <charset val="238"/>
      </rPr>
      <t xml:space="preserve">, český výrobek, </t>
    </r>
    <r>
      <rPr>
        <b/>
        <sz val="10"/>
        <color theme="1"/>
        <rFont val="Calibri"/>
        <family val="2"/>
        <charset val="238"/>
      </rPr>
      <t>záruka 36 měsíců</t>
    </r>
  </si>
  <si>
    <r>
      <t xml:space="preserve">luxusní sofa pro rohové sestavy, určené pro kancelářské a komerční prostory, </t>
    </r>
    <r>
      <rPr>
        <b/>
        <sz val="10"/>
        <color theme="1"/>
        <rFont val="Calibri"/>
        <family val="2"/>
        <charset val="238"/>
      </rPr>
      <t xml:space="preserve">jednomístný prvek pravý - 1P, </t>
    </r>
    <r>
      <rPr>
        <sz val="10"/>
        <color theme="1"/>
        <rFont val="Calibri"/>
        <family val="2"/>
        <charset val="238"/>
      </rPr>
      <t xml:space="preserve">chromované nohy, </t>
    </r>
    <r>
      <rPr>
        <b/>
        <sz val="10"/>
        <color theme="1"/>
        <rFont val="Calibri"/>
        <family val="2"/>
        <charset val="238"/>
      </rPr>
      <t>nosnost 120 kg/1 místo</t>
    </r>
    <r>
      <rPr>
        <sz val="10"/>
        <color theme="1"/>
        <rFont val="Calibri"/>
        <family val="2"/>
        <charset val="238"/>
      </rPr>
      <t xml:space="preserve">, český výrobek, </t>
    </r>
    <r>
      <rPr>
        <b/>
        <sz val="10"/>
        <color theme="1"/>
        <rFont val="Calibri"/>
        <family val="2"/>
        <charset val="238"/>
      </rPr>
      <t>záruka 36 měsíců</t>
    </r>
  </si>
  <si>
    <r>
      <t xml:space="preserve">luxusní sofa pro rohové sestavy, určené pro kancelářské a komerční prostory, </t>
    </r>
    <r>
      <rPr>
        <b/>
        <sz val="10"/>
        <color theme="1"/>
        <rFont val="Calibri"/>
        <family val="2"/>
        <charset val="238"/>
      </rPr>
      <t xml:space="preserve">jednomístný prvek levý - 1L, </t>
    </r>
    <r>
      <rPr>
        <sz val="10"/>
        <color theme="1"/>
        <rFont val="Calibri"/>
        <family val="2"/>
        <charset val="238"/>
      </rPr>
      <t xml:space="preserve">chromované nohy, </t>
    </r>
    <r>
      <rPr>
        <b/>
        <sz val="10"/>
        <color theme="1"/>
        <rFont val="Calibri"/>
        <family val="2"/>
        <charset val="238"/>
      </rPr>
      <t>nosnost 120 kg/1 místo</t>
    </r>
    <r>
      <rPr>
        <sz val="10"/>
        <color theme="1"/>
        <rFont val="Calibri"/>
        <family val="2"/>
        <charset val="238"/>
      </rPr>
      <t xml:space="preserve">, český výrobek, </t>
    </r>
    <r>
      <rPr>
        <b/>
        <sz val="10"/>
        <color theme="1"/>
        <rFont val="Calibri"/>
        <family val="2"/>
        <charset val="238"/>
      </rPr>
      <t>záruka 36 měsíců</t>
    </r>
  </si>
  <si>
    <r>
      <t xml:space="preserve">luxusní sofa pro rohové sestavy, určené pro kancelářské a komerční prostory, </t>
    </r>
    <r>
      <rPr>
        <b/>
        <sz val="10"/>
        <color theme="1"/>
        <rFont val="Calibri"/>
        <family val="2"/>
        <charset val="238"/>
      </rPr>
      <t xml:space="preserve">rohový symetrický spojovací prvek, </t>
    </r>
    <r>
      <rPr>
        <sz val="10"/>
        <color theme="1"/>
        <rFont val="Calibri"/>
        <family val="2"/>
        <charset val="238"/>
      </rPr>
      <t xml:space="preserve">chromované nohy, </t>
    </r>
    <r>
      <rPr>
        <b/>
        <sz val="10"/>
        <color theme="1"/>
        <rFont val="Calibri"/>
        <family val="2"/>
        <charset val="238"/>
      </rPr>
      <t>nosnost 120 kg/1 místo</t>
    </r>
    <r>
      <rPr>
        <sz val="10"/>
        <color theme="1"/>
        <rFont val="Calibri"/>
        <family val="2"/>
        <charset val="238"/>
      </rPr>
      <t>, český výrobek,</t>
    </r>
    <r>
      <rPr>
        <b/>
        <sz val="10"/>
        <color theme="1"/>
        <rFont val="Calibri"/>
        <family val="2"/>
        <charset val="238"/>
      </rPr>
      <t xml:space="preserve"> záruka 36 měsíců</t>
    </r>
  </si>
  <si>
    <r>
      <t>celočalouněné jednomístné křeslo, prvek modulárního systému určeného pro komerční prostory, pevná dřevěná konstrukce s expendovanou polyuretanovou výplní v. 45 mm, kluzáky s rektifikací 0 - 10 mm,</t>
    </r>
    <r>
      <rPr>
        <b/>
        <sz val="10"/>
        <color theme="1"/>
        <rFont val="Calibri"/>
        <family val="2"/>
        <charset val="238"/>
      </rPr>
      <t xml:space="preserve"> nosnost 120 kg,</t>
    </r>
    <r>
      <rPr>
        <sz val="10"/>
        <color theme="1"/>
        <rFont val="Calibri"/>
        <family val="2"/>
        <charset val="238"/>
      </rPr>
      <t xml:space="preserve"> český výrobek, </t>
    </r>
    <r>
      <rPr>
        <b/>
        <sz val="10"/>
        <color theme="1"/>
        <rFont val="Calibri"/>
        <family val="2"/>
        <charset val="238"/>
      </rPr>
      <t>záruka 60 měsíců</t>
    </r>
  </si>
  <si>
    <r>
      <t>celočalouněné dvoumístné křeslo, prvek modulárního systému určeného pro komerční prostory, pevná dřevěná konstrukce s expendovanou polyuretanovou výplní v. 45 mm, kluzáky s rektifikací 0 - 10 mm,</t>
    </r>
    <r>
      <rPr>
        <b/>
        <sz val="10"/>
        <color theme="1"/>
        <rFont val="Calibri"/>
        <family val="2"/>
        <charset val="238"/>
      </rPr>
      <t xml:space="preserve"> nosnost 120 kg/1 místo</t>
    </r>
    <r>
      <rPr>
        <sz val="10"/>
        <color theme="1"/>
        <rFont val="Calibri"/>
        <family val="2"/>
        <charset val="238"/>
      </rPr>
      <t xml:space="preserve">, český výrobek, </t>
    </r>
    <r>
      <rPr>
        <b/>
        <sz val="10"/>
        <color theme="1"/>
        <rFont val="Calibri"/>
        <family val="2"/>
        <charset val="238"/>
      </rPr>
      <t>záruka 60 měsíců</t>
    </r>
  </si>
  <si>
    <r>
      <t xml:space="preserve">celočalouněné jednomístné křeslo s područkou </t>
    </r>
    <r>
      <rPr>
        <b/>
        <sz val="10"/>
        <color theme="1"/>
        <rFont val="Calibri"/>
        <family val="2"/>
        <charset val="238"/>
      </rPr>
      <t>vpravo</t>
    </r>
    <r>
      <rPr>
        <sz val="10"/>
        <color theme="1"/>
        <rFont val="Calibri"/>
        <family val="2"/>
        <charset val="238"/>
      </rPr>
      <t xml:space="preserve">, prvek modulárního systému určeného pro komerční prostory, pevná dřevěná konstrukce s expendovanou polyuretanovou výplní v. 45 mm, kluzáky s rektifikací 0 - 10 mm, </t>
    </r>
    <r>
      <rPr>
        <b/>
        <sz val="10"/>
        <color theme="1"/>
        <rFont val="Calibri"/>
        <family val="2"/>
        <charset val="238"/>
      </rPr>
      <t>nosnost 120 kg</t>
    </r>
    <r>
      <rPr>
        <sz val="10"/>
        <color theme="1"/>
        <rFont val="Calibri"/>
        <family val="2"/>
        <charset val="238"/>
      </rPr>
      <t xml:space="preserve">, český výrobek, </t>
    </r>
    <r>
      <rPr>
        <b/>
        <sz val="10"/>
        <color theme="1"/>
        <rFont val="Calibri"/>
        <family val="2"/>
        <charset val="238"/>
      </rPr>
      <t>záruka 60 měsíců</t>
    </r>
  </si>
  <si>
    <r>
      <t xml:space="preserve">celočalouněné jednomístné křeslo s područkou </t>
    </r>
    <r>
      <rPr>
        <b/>
        <sz val="10"/>
        <color theme="1"/>
        <rFont val="Calibri"/>
        <family val="2"/>
        <charset val="238"/>
      </rPr>
      <t>vlevo</t>
    </r>
    <r>
      <rPr>
        <sz val="10"/>
        <color theme="1"/>
        <rFont val="Calibri"/>
        <family val="2"/>
        <charset val="238"/>
      </rPr>
      <t xml:space="preserve">, prvek modulárního systému určeného pro komerční prostory, pevná dřevěná konstrukce s expendovanou polyuretanovou výplní v. 45 mm, kluzáky s rektifikací 0 - 10 mm, </t>
    </r>
    <r>
      <rPr>
        <b/>
        <sz val="10"/>
        <color theme="1"/>
        <rFont val="Calibri"/>
        <family val="2"/>
        <charset val="238"/>
      </rPr>
      <t>nosnost 120 kg</t>
    </r>
    <r>
      <rPr>
        <sz val="10"/>
        <color theme="1"/>
        <rFont val="Calibri"/>
        <family val="2"/>
        <charset val="238"/>
      </rPr>
      <t xml:space="preserve">, český výrobek, </t>
    </r>
    <r>
      <rPr>
        <b/>
        <sz val="10"/>
        <color theme="1"/>
        <rFont val="Calibri"/>
        <family val="2"/>
        <charset val="238"/>
      </rPr>
      <t>záruka 60 měsíců</t>
    </r>
  </si>
  <si>
    <r>
      <t xml:space="preserve">45 ° trojúhelníkový segment používaný jako rohové uspořádání, pevná dřevěná konstrukce s expendovanou polyuretanovou výplní, kluzáky s rektifikací 0 - 10 mm, </t>
    </r>
    <r>
      <rPr>
        <b/>
        <sz val="10"/>
        <color theme="1"/>
        <rFont val="Calibri"/>
        <family val="2"/>
      </rPr>
      <t xml:space="preserve">nosnost 120 kg, </t>
    </r>
    <r>
      <rPr>
        <sz val="10"/>
        <color theme="1"/>
        <rFont val="Calibri"/>
        <family val="2"/>
      </rPr>
      <t>český výrobek, záruka 60 měsíců</t>
    </r>
  </si>
  <si>
    <r>
      <t xml:space="preserve">90 ° trojúhelníkový segment používaný jako rohové uspořádání, pevná dřevěná konstrukce s expendovanou polyuretanovou výplní, kluzáky s rektifikací 0 - 10 mm, </t>
    </r>
    <r>
      <rPr>
        <b/>
        <sz val="10"/>
        <color theme="1"/>
        <rFont val="Calibri"/>
        <family val="2"/>
      </rPr>
      <t>nosnost 120 kg</t>
    </r>
    <r>
      <rPr>
        <sz val="10"/>
        <color theme="1"/>
        <rFont val="Calibri"/>
        <family val="2"/>
      </rPr>
      <t>, český výrobek, záruka 60 měsíců</t>
    </r>
  </si>
  <si>
    <r>
      <t xml:space="preserve">celočalouněný rohový prvek modulárního systému Rubico určeného pro komerční prostory, pevná dřevěná konstrukce s expandovanou polyuretanovou výplní, kluzáky s rektifikací 0 - 10 mm, </t>
    </r>
    <r>
      <rPr>
        <b/>
        <sz val="10"/>
        <color theme="1"/>
        <rFont val="Calibri"/>
        <family val="2"/>
      </rPr>
      <t>nosnost 120 kg</t>
    </r>
    <r>
      <rPr>
        <sz val="10"/>
        <color theme="1"/>
        <rFont val="Calibri"/>
        <family val="2"/>
      </rPr>
      <t>, český výrobek, záruka 60 měsíců</t>
    </r>
  </si>
  <si>
    <r>
      <t xml:space="preserve">obdélníkový segment používaný jako spojovací prvek modulárního systému, pevná dřevěná konstrukce s expendovanou polyuretanovou výplní, kluzáky s rektifikací 0 - 10 mm, </t>
    </r>
    <r>
      <rPr>
        <b/>
        <sz val="10"/>
        <color theme="1"/>
        <rFont val="Calibri"/>
        <family val="2"/>
      </rPr>
      <t>nosnost 120 kg</t>
    </r>
    <r>
      <rPr>
        <sz val="10"/>
        <color theme="1"/>
        <rFont val="Calibri"/>
        <family val="2"/>
      </rPr>
      <t>, český výrobek, záruka 60 měsíců</t>
    </r>
  </si>
  <si>
    <r>
      <t xml:space="preserve">celočalouněné jednomístné křeslo s područkami, určeno pro komerční prostory, pevná dřevěná konstrukce s expendovanou polyuretanovou výplní v. 45 mm, kluzáky s rektifikací 0 - 10 mm, </t>
    </r>
    <r>
      <rPr>
        <b/>
        <sz val="10"/>
        <color theme="1"/>
        <rFont val="Calibri"/>
        <family val="2"/>
        <charset val="238"/>
      </rPr>
      <t>nosnost 120 kg</t>
    </r>
    <r>
      <rPr>
        <sz val="10"/>
        <color theme="1"/>
        <rFont val="Calibri"/>
        <family val="2"/>
        <charset val="238"/>
      </rPr>
      <t xml:space="preserve">, český výrobek, </t>
    </r>
    <r>
      <rPr>
        <b/>
        <sz val="10"/>
        <color theme="1"/>
        <rFont val="Calibri"/>
        <family val="2"/>
        <charset val="238"/>
      </rPr>
      <t>záruka 60 měsíců</t>
    </r>
  </si>
  <si>
    <r>
      <t>celočalouněné dvoumístné křeslo s područkami, určeno pro komerční prostory, pevná dřevěná konstrukce s expendovanou polyuretanovou výplní v. 45 mm, kluzáky s rektifikací 0 - 10 mm,</t>
    </r>
    <r>
      <rPr>
        <b/>
        <sz val="10"/>
        <color theme="1"/>
        <rFont val="Calibri"/>
        <family val="2"/>
        <charset val="238"/>
      </rPr>
      <t xml:space="preserve"> nosnost 120 kg/1 místo</t>
    </r>
    <r>
      <rPr>
        <sz val="10"/>
        <color theme="1"/>
        <rFont val="Calibri"/>
        <family val="2"/>
        <charset val="238"/>
      </rPr>
      <t xml:space="preserve">,  český výrobek, </t>
    </r>
    <r>
      <rPr>
        <b/>
        <sz val="10"/>
        <color theme="1"/>
        <rFont val="Calibri"/>
        <family val="2"/>
        <charset val="238"/>
      </rPr>
      <t>záruka 60 měsíců</t>
    </r>
  </si>
  <si>
    <r>
      <t>křeslo s akustickým panelem určené pro otevřené kancelářské a komerční prostory, nosnost 120 kg/1 místo, volitelný podhlavník PDH, pevná dřevěná konstrukce  s expendovanou polyuretanovou výplní v. 45 mm, kluzáky s rektifikací 0 - 10 mm ,</t>
    </r>
    <r>
      <rPr>
        <b/>
        <sz val="10"/>
        <color theme="1"/>
        <rFont val="Calibri"/>
        <family val="2"/>
        <charset val="238"/>
      </rPr>
      <t>nosnost 120 kg/1 místo,</t>
    </r>
    <r>
      <rPr>
        <sz val="10"/>
        <color theme="1"/>
        <rFont val="Calibri"/>
        <family val="2"/>
        <charset val="238"/>
      </rPr>
      <t xml:space="preserve"> český výrobek, </t>
    </r>
    <r>
      <rPr>
        <b/>
        <sz val="10"/>
        <color theme="1"/>
        <rFont val="Calibri"/>
        <family val="2"/>
        <charset val="238"/>
      </rPr>
      <t>záruka 60 měsíců</t>
    </r>
  </si>
  <si>
    <r>
      <t xml:space="preserve">dvoumístné křeslo s akustickým panelem určené pro otevřené kancelářské a komerční prostory, nosnost 120 kg/1 místo, volitelný podhlavník PDH, pevná dřevěná konstrukce s expendovanou polyuretanovou výplní v. 45 mm, kluzáky s rektifikací 0 - 10 mm, </t>
    </r>
    <r>
      <rPr>
        <b/>
        <sz val="10"/>
        <color theme="1"/>
        <rFont val="Calibri"/>
        <family val="2"/>
        <charset val="238"/>
      </rPr>
      <t>nosnost 120 kg/1 místo</t>
    </r>
    <r>
      <rPr>
        <sz val="10"/>
        <color theme="1"/>
        <rFont val="Calibri"/>
        <family val="2"/>
        <charset val="238"/>
      </rPr>
      <t xml:space="preserve">, český výrobek, </t>
    </r>
    <r>
      <rPr>
        <b/>
        <sz val="10"/>
        <color theme="1"/>
        <rFont val="Calibri"/>
        <family val="2"/>
        <charset val="238"/>
      </rPr>
      <t>záruka 60 měsíců</t>
    </r>
  </si>
  <si>
    <r>
      <t xml:space="preserve">celočalouněné sofa pro komerční a bytové prostory, velmi odolná dřevěná  konstrukce, kvalitní polyuretanová pěna, nožičky z masívního buku, </t>
    </r>
    <r>
      <rPr>
        <b/>
        <sz val="10"/>
        <color theme="1"/>
        <rFont val="Calibri"/>
        <family val="2"/>
        <charset val="238"/>
      </rPr>
      <t>dezén ořech</t>
    </r>
    <r>
      <rPr>
        <sz val="10"/>
        <color theme="1"/>
        <rFont val="Calibri"/>
        <family val="2"/>
        <charset val="238"/>
      </rPr>
      <t xml:space="preserve">,  nosnost 120 kg, záruka 36 měsíců, český výrobek, </t>
    </r>
    <r>
      <rPr>
        <b/>
        <sz val="10"/>
        <color theme="1"/>
        <rFont val="Calibri"/>
        <family val="2"/>
        <charset val="238"/>
      </rPr>
      <t>záruka 36 měsíců</t>
    </r>
  </si>
  <si>
    <r>
      <t xml:space="preserve">dvoumístné celočalouněné sofa pro komerční a bytové prostory, velmi odolná dřevěná  konstrukce, kvalitní polyuretanová pěna, nožičky z masívního buku, </t>
    </r>
    <r>
      <rPr>
        <b/>
        <sz val="10"/>
        <color theme="1"/>
        <rFont val="Calibri"/>
        <family val="2"/>
        <charset val="238"/>
      </rPr>
      <t>dezén ořech</t>
    </r>
    <r>
      <rPr>
        <sz val="10"/>
        <color theme="1"/>
        <rFont val="Calibri"/>
        <family val="2"/>
        <charset val="238"/>
      </rPr>
      <t>, nosnost 120 kg/1 místo, záruka 36 měsíců, český výrobek,</t>
    </r>
    <r>
      <rPr>
        <b/>
        <sz val="10"/>
        <color theme="1"/>
        <rFont val="Calibri"/>
        <family val="2"/>
        <charset val="238"/>
      </rPr>
      <t xml:space="preserve"> záruka 36 měsíců</t>
    </r>
  </si>
  <si>
    <r>
      <t xml:space="preserve">třímístné celočalouněné sofa pro komerční a bytové prostory, velmi odolná dřevěná  konstrukce, kvalitní polyuretanová pěna, nožičky z masívního buku, </t>
    </r>
    <r>
      <rPr>
        <b/>
        <sz val="10"/>
        <color theme="1"/>
        <rFont val="Calibri"/>
        <family val="2"/>
        <charset val="238"/>
      </rPr>
      <t>dezén ořech</t>
    </r>
    <r>
      <rPr>
        <sz val="10"/>
        <color theme="1"/>
        <rFont val="Calibri"/>
        <family val="2"/>
        <charset val="238"/>
      </rPr>
      <t xml:space="preserve">, nosnost 120 kg/1 místo, záruka 36 měsíců, český výrobek, </t>
    </r>
    <r>
      <rPr>
        <b/>
        <sz val="10"/>
        <color theme="1"/>
        <rFont val="Calibri"/>
        <family val="2"/>
        <charset val="238"/>
      </rPr>
      <t>záruka 36 měsíců</t>
    </r>
  </si>
  <si>
    <r>
      <t xml:space="preserve">dvoumístné celočalouněné sofa pro komerční prostory, velmi odolná dřevěná  konstrukce, kvalitní polyuretanová pěna, nosnost 120 kg/1 místo, záruka 36 měsíců, český výrobek, </t>
    </r>
    <r>
      <rPr>
        <b/>
        <sz val="10"/>
        <color theme="1"/>
        <rFont val="Calibri"/>
        <family val="2"/>
        <charset val="238"/>
      </rPr>
      <t>záruka 36 měsíců</t>
    </r>
  </si>
  <si>
    <t>Stone 60*45 P01</t>
  </si>
  <si>
    <t>Stone 80*45 P02</t>
  </si>
  <si>
    <t>2,0</t>
  </si>
  <si>
    <t>2,7</t>
  </si>
  <si>
    <t>3,4</t>
  </si>
  <si>
    <t>11,0</t>
  </si>
  <si>
    <t>5,0</t>
  </si>
  <si>
    <t>2,1</t>
  </si>
  <si>
    <t>1,5</t>
  </si>
  <si>
    <t>5,2</t>
  </si>
  <si>
    <t>7,7</t>
  </si>
  <si>
    <t>10,4</t>
  </si>
  <si>
    <t>17,9</t>
  </si>
  <si>
    <t>7,0</t>
  </si>
  <si>
    <t>5,1</t>
  </si>
  <si>
    <t>možné barvy podnoží: šedá, černá</t>
  </si>
  <si>
    <t>možné barvy podnoží: černá</t>
  </si>
  <si>
    <r>
      <t xml:space="preserve">celočalouněné křesílko na bukovém masivním rámu, polyuretanový lak, ocelová vnitřní struktura vypěněná studenou pěnou, </t>
    </r>
    <r>
      <rPr>
        <b/>
        <sz val="10"/>
        <color theme="1"/>
        <rFont val="Calibri"/>
        <family val="2"/>
      </rPr>
      <t>nosnost 150 kg</t>
    </r>
    <r>
      <rPr>
        <sz val="10"/>
        <color theme="1"/>
        <rFont val="Calibri"/>
        <family val="2"/>
      </rPr>
      <t xml:space="preserve">, český výrobek, </t>
    </r>
    <r>
      <rPr>
        <b/>
        <sz val="10"/>
        <color theme="1"/>
        <rFont val="Calibri"/>
        <family val="2"/>
        <charset val="238"/>
      </rPr>
      <t>záruka 60 měsíců</t>
    </r>
  </si>
  <si>
    <r>
      <t xml:space="preserve">celočalouněné křesílko na masivním rámu černé barvy, polyuretanový lak, ocelová vnitřní struktura vypěněná studenou pěnou, </t>
    </r>
    <r>
      <rPr>
        <b/>
        <sz val="10"/>
        <color theme="1"/>
        <rFont val="Calibri"/>
        <family val="2"/>
      </rPr>
      <t>nosnost 150 kg</t>
    </r>
    <r>
      <rPr>
        <sz val="10"/>
        <color theme="1"/>
        <rFont val="Calibri"/>
        <family val="2"/>
      </rPr>
      <t xml:space="preserve">, český výrobek, </t>
    </r>
    <r>
      <rPr>
        <b/>
        <sz val="10"/>
        <color theme="1"/>
        <rFont val="Calibri"/>
        <family val="2"/>
        <charset val="238"/>
      </rPr>
      <t>záruka 60 měsíců</t>
    </r>
  </si>
  <si>
    <r>
      <t xml:space="preserve">celočalouněné křesílko na dubovém masivním rámu, polyuretanový lak, ocelová vnitřní struktura vypěněná studenou pěnou, </t>
    </r>
    <r>
      <rPr>
        <b/>
        <sz val="10"/>
        <color theme="1"/>
        <rFont val="Calibri"/>
        <family val="2"/>
        <charset val="238"/>
      </rPr>
      <t>nosnost 150 kg</t>
    </r>
    <r>
      <rPr>
        <sz val="10"/>
        <color theme="1"/>
        <rFont val="Calibri"/>
        <family val="2"/>
        <charset val="238"/>
      </rPr>
      <t xml:space="preserve">, český výrobek, </t>
    </r>
    <r>
      <rPr>
        <b/>
        <sz val="10"/>
        <color theme="1"/>
        <rFont val="Calibri"/>
        <family val="2"/>
        <charset val="238"/>
      </rPr>
      <t>záruka 60 měsíců</t>
    </r>
  </si>
  <si>
    <r>
      <t xml:space="preserve">celočalouněné křesílko na bukovém masivním rámu, polyuretanový lak, ocelová vnitřní struktura vypěněná studenou pěnou, </t>
    </r>
    <r>
      <rPr>
        <b/>
        <sz val="10"/>
        <color theme="1"/>
        <rFont val="Calibri"/>
        <family val="2"/>
        <charset val="238"/>
      </rPr>
      <t>nosnost 150 kg</t>
    </r>
    <r>
      <rPr>
        <sz val="10"/>
        <color theme="1"/>
        <rFont val="Calibri"/>
        <family val="2"/>
        <charset val="238"/>
      </rPr>
      <t xml:space="preserve">, český výrobek, </t>
    </r>
    <r>
      <rPr>
        <b/>
        <sz val="10"/>
        <color theme="1"/>
        <rFont val="Calibri"/>
        <family val="2"/>
        <charset val="238"/>
      </rPr>
      <t>záruka 60 měsíců</t>
    </r>
  </si>
  <si>
    <r>
      <t xml:space="preserve">celočalouněné křesílko na bukovém masivním rámu, polyuretanový lak, překližková vnitřní struktura vypěněná studenou pěnou, </t>
    </r>
    <r>
      <rPr>
        <b/>
        <sz val="10"/>
        <color theme="1"/>
        <rFont val="Calibri"/>
        <family val="2"/>
        <charset val="238"/>
      </rPr>
      <t>nosnost 120 kg</t>
    </r>
    <r>
      <rPr>
        <sz val="10"/>
        <color theme="1"/>
        <rFont val="Calibri"/>
        <family val="2"/>
        <charset val="238"/>
      </rPr>
      <t xml:space="preserve">, český výrobek, </t>
    </r>
    <r>
      <rPr>
        <b/>
        <sz val="10"/>
        <color theme="1"/>
        <rFont val="Calibri"/>
        <family val="2"/>
        <charset val="238"/>
      </rPr>
      <t>záruka 60 měsíců</t>
    </r>
  </si>
  <si>
    <r>
      <t xml:space="preserve">celočalouněné křesílko na masivním rámu černé barvy, polyuretanový lak, překližková vnitřní struktura vypěněná studenou pěnou, </t>
    </r>
    <r>
      <rPr>
        <b/>
        <sz val="10"/>
        <color theme="1"/>
        <rFont val="Calibri"/>
        <family val="2"/>
        <charset val="238"/>
      </rPr>
      <t>nosnost 120 kg</t>
    </r>
    <r>
      <rPr>
        <sz val="10"/>
        <color theme="1"/>
        <rFont val="Calibri"/>
        <family val="2"/>
        <charset val="238"/>
      </rPr>
      <t xml:space="preserve">, český výrobek, </t>
    </r>
    <r>
      <rPr>
        <b/>
        <sz val="10"/>
        <color theme="1"/>
        <rFont val="Calibri"/>
        <family val="2"/>
        <charset val="238"/>
      </rPr>
      <t>záruka 60 měsíců</t>
    </r>
  </si>
  <si>
    <r>
      <t xml:space="preserve">celočalouněné křesílko na bukovém masivním rámu, polyuretanový lak, ocelová vnitřní struktura vypěněná studenou pěnou, </t>
    </r>
    <r>
      <rPr>
        <b/>
        <sz val="10"/>
        <color theme="1"/>
        <rFont val="Calibri"/>
        <family val="2"/>
        <charset val="238"/>
      </rPr>
      <t>nosnost 120 kg</t>
    </r>
    <r>
      <rPr>
        <sz val="10"/>
        <color theme="1"/>
        <rFont val="Calibri"/>
        <family val="2"/>
        <charset val="238"/>
      </rPr>
      <t>, český výrobek,</t>
    </r>
    <r>
      <rPr>
        <b/>
        <sz val="10"/>
        <color theme="1"/>
        <rFont val="Calibri"/>
        <family val="2"/>
        <charset val="238"/>
      </rPr>
      <t xml:space="preserve"> záruka 60 měsíců</t>
    </r>
  </si>
  <si>
    <r>
      <t xml:space="preserve">celočalouněné křesílko na chromovaném ocelovém rámu, ocelová vnitřní struktura vypěněná studenou pěnou,                               </t>
    </r>
    <r>
      <rPr>
        <b/>
        <sz val="10"/>
        <color theme="1"/>
        <rFont val="Calibri"/>
        <family val="2"/>
      </rPr>
      <t>nosnost 150 kg</t>
    </r>
    <r>
      <rPr>
        <sz val="10"/>
        <color theme="1"/>
        <rFont val="Calibri"/>
        <family val="2"/>
      </rPr>
      <t xml:space="preserve">, český výrobek, </t>
    </r>
    <r>
      <rPr>
        <b/>
        <sz val="10"/>
        <color theme="1"/>
        <rFont val="Calibri"/>
        <family val="2"/>
        <charset val="238"/>
      </rPr>
      <t>záruka 60 měsíců</t>
    </r>
  </si>
  <si>
    <r>
      <t xml:space="preserve">celočalouněné křesílko na chromovaném ocelovém rámu, ocelová vnitřní struktura vypěněná studenou pěnou,                               </t>
    </r>
    <r>
      <rPr>
        <b/>
        <sz val="10"/>
        <color theme="1"/>
        <rFont val="Calibri"/>
        <family val="2"/>
      </rPr>
      <t>nosnost 120 kg</t>
    </r>
    <r>
      <rPr>
        <sz val="10"/>
        <color theme="1"/>
        <rFont val="Calibri"/>
        <family val="2"/>
      </rPr>
      <t>, český výrobek,</t>
    </r>
    <r>
      <rPr>
        <b/>
        <sz val="10"/>
        <color theme="1"/>
        <rFont val="Calibri"/>
        <family val="2"/>
        <charset val="238"/>
      </rPr>
      <t xml:space="preserve"> záruka 60 měsíců</t>
    </r>
  </si>
  <si>
    <r>
      <t xml:space="preserve">čalouněný sedací prvek, vhodný do veřejných, obchodních prostor a čekacích zón, </t>
    </r>
    <r>
      <rPr>
        <b/>
        <sz val="10"/>
        <color theme="1"/>
        <rFont val="Calibri"/>
        <family val="2"/>
        <charset val="238"/>
      </rPr>
      <t>nosnost 120 kg</t>
    </r>
    <r>
      <rPr>
        <sz val="10"/>
        <color theme="1"/>
        <rFont val="Calibri"/>
        <family val="2"/>
      </rPr>
      <t xml:space="preserve">, český výrobek,                              </t>
    </r>
    <r>
      <rPr>
        <b/>
        <sz val="10"/>
        <color theme="1"/>
        <rFont val="Calibri"/>
        <family val="2"/>
        <charset val="238"/>
      </rPr>
      <t>záruka 36 měsíců</t>
    </r>
  </si>
  <si>
    <r>
      <t xml:space="preserve">čalouněný sedací prvek, vhodný do veřejných, obchodních prostor a čekacích zón, </t>
    </r>
    <r>
      <rPr>
        <b/>
        <sz val="10"/>
        <color theme="1"/>
        <rFont val="Calibri"/>
        <family val="2"/>
        <charset val="238"/>
      </rPr>
      <t>nosnost 120 kg</t>
    </r>
    <r>
      <rPr>
        <sz val="10"/>
        <color theme="1"/>
        <rFont val="Calibri"/>
        <family val="2"/>
      </rPr>
      <t xml:space="preserve">, český výrobek,                                </t>
    </r>
    <r>
      <rPr>
        <b/>
        <sz val="10"/>
        <color theme="1"/>
        <rFont val="Calibri"/>
        <family val="2"/>
        <charset val="238"/>
      </rPr>
      <t>záruka 36 měsíců</t>
    </r>
  </si>
  <si>
    <t>FOUR</t>
  </si>
  <si>
    <r>
      <t>gramáž/m</t>
    </r>
    <r>
      <rPr>
        <b/>
        <i/>
        <vertAlign val="superscript"/>
        <sz val="12"/>
        <rFont val="Calibri"/>
        <family val="2"/>
      </rPr>
      <t>2</t>
    </r>
  </si>
  <si>
    <t xml:space="preserve">Cura </t>
  </si>
  <si>
    <t xml:space="preserve">         Fame Hybrid       </t>
  </si>
  <si>
    <r>
      <t>100% Xtreme FR</t>
    </r>
    <r>
      <rPr>
        <vertAlign val="superscript"/>
        <sz val="11"/>
        <rFont val="Calibri"/>
        <family val="2"/>
      </rPr>
      <t>®</t>
    </r>
    <r>
      <rPr>
        <sz val="11"/>
        <rFont val="Calibri"/>
        <family val="2"/>
      </rPr>
      <t>, ohnivzdornost M1</t>
    </r>
  </si>
  <si>
    <t>kategorie</t>
  </si>
  <si>
    <t>Potahové látky, podmínky záruky</t>
  </si>
  <si>
    <t>Dodací podmínky, rušení objednávek</t>
  </si>
  <si>
    <t>11,57 kg</t>
  </si>
  <si>
    <t>11,62 kg</t>
  </si>
  <si>
    <t>Stone 130*45 P05</t>
  </si>
  <si>
    <t>11,29 kg</t>
  </si>
  <si>
    <t>11,11 kg</t>
  </si>
  <si>
    <t>10,17 kg</t>
  </si>
  <si>
    <r>
      <t xml:space="preserve">celočalouněné otočné křesílko, ocelová vnitřní struktura vypěněná studenou pěnou, nastavení výšky na plynovém pístu, leštěná aluminiová báze, kolečka s průměrem 60 mm pro měkké podlahy, </t>
    </r>
    <r>
      <rPr>
        <b/>
        <sz val="10"/>
        <color theme="1"/>
        <rFont val="Calibri"/>
        <family val="2"/>
      </rPr>
      <t>nosnost 140 kg</t>
    </r>
    <r>
      <rPr>
        <sz val="10"/>
        <color theme="1"/>
        <rFont val="Calibri"/>
        <family val="2"/>
      </rPr>
      <t xml:space="preserve">, český výrobek, </t>
    </r>
    <r>
      <rPr>
        <b/>
        <sz val="10"/>
        <color theme="1"/>
        <rFont val="Calibri"/>
        <family val="2"/>
        <charset val="238"/>
      </rPr>
      <t>záruka 60 měsíců</t>
    </r>
  </si>
  <si>
    <r>
      <t xml:space="preserve">celočalouněné otočné křesílko, ocelová vnitřní struktura vypěněná studenou pěnou, nastavení výšky na plynovém pístu, černá aluminiová báze, kolečka s průměrem 60 mm pro měkké podlahy,                       </t>
    </r>
    <r>
      <rPr>
        <b/>
        <sz val="10"/>
        <color theme="1"/>
        <rFont val="Calibri"/>
        <family val="2"/>
      </rPr>
      <t>nosnost 140 kg</t>
    </r>
    <r>
      <rPr>
        <sz val="10"/>
        <color theme="1"/>
        <rFont val="Calibri"/>
        <family val="2"/>
      </rPr>
      <t xml:space="preserve">, český výrobek, </t>
    </r>
    <r>
      <rPr>
        <b/>
        <sz val="10"/>
        <color theme="1"/>
        <rFont val="Calibri"/>
        <family val="2"/>
        <charset val="238"/>
      </rPr>
      <t>záruka 60 měsíců</t>
    </r>
  </si>
  <si>
    <r>
      <t xml:space="preserve">Židle a křesla jsou určena k sezení v jednosměnném provozu v běžném kancelářském prostředí. Záruční lhůta je platná výhradně u tohoto druhu použití.  </t>
    </r>
    <r>
      <rPr>
        <b/>
        <sz val="12"/>
        <color theme="1"/>
        <rFont val="Calibri"/>
        <family val="2"/>
      </rPr>
      <t xml:space="preserve">Na veškeré potahové látky je záruka 24 měsíců. </t>
    </r>
    <r>
      <rPr>
        <sz val="12"/>
        <color theme="1"/>
        <rFont val="Calibri"/>
        <family val="2"/>
      </rPr>
      <t xml:space="preserve">Prodloužená záruka je na potahy: kategorie </t>
    </r>
    <r>
      <rPr>
        <b/>
        <sz val="12"/>
        <color theme="1"/>
        <rFont val="Calibri"/>
        <family val="2"/>
      </rPr>
      <t>X</t>
    </r>
    <r>
      <rPr>
        <sz val="12"/>
        <color theme="1"/>
        <rFont val="Calibri"/>
        <family val="2"/>
      </rPr>
      <t xml:space="preserve"> </t>
    </r>
    <r>
      <rPr>
        <b/>
        <sz val="12"/>
        <color theme="1"/>
        <rFont val="Calibri"/>
        <family val="2"/>
      </rPr>
      <t>10 let, kat. BN, CU, F, W 60 měsíců</t>
    </r>
    <r>
      <rPr>
        <sz val="12"/>
        <color theme="1"/>
        <rFont val="Calibri"/>
        <family val="2"/>
      </rPr>
      <t>. Během platnosti záruky výrobce nahradí bezplatně všechny části, které byly poškozeny vadou materiálu nebo zásluhou chyby při výrobě. Výrobce v těchto případech nahrazuje vadné části nikoliv celé židle. Záruka se nevztahuje na škody způsobené:</t>
    </r>
  </si>
  <si>
    <r>
      <t xml:space="preserve">celočalouněné sofa pro komerční prostory, velmi odolná dřevěná  konstrukce, kvalitní polyuretanová pěna, nosnost 120 kg, český výrobek, </t>
    </r>
    <r>
      <rPr>
        <b/>
        <sz val="10"/>
        <color theme="1"/>
        <rFont val="Calibri"/>
        <family val="2"/>
        <charset val="238"/>
      </rPr>
      <t>záruka 36 měsíců</t>
    </r>
  </si>
  <si>
    <t>fólie</t>
  </si>
  <si>
    <t>10,5 kg</t>
  </si>
  <si>
    <t>18,8 kg</t>
  </si>
  <si>
    <t>42,45 kg</t>
  </si>
  <si>
    <t>fólie + karton (okolo)</t>
  </si>
  <si>
    <t>10,39 kg</t>
  </si>
  <si>
    <t>nelze čalounit v SKAI, BLOOM, DORA</t>
  </si>
  <si>
    <t>látky na poptávku</t>
  </si>
  <si>
    <t>19,4 kg</t>
  </si>
  <si>
    <t>Výrobce si vyhrazuje právo na změnu modelů bez předchozího upozornění. Fotky jsou pouze ilustrační. Rozměry jsou pouze informativní s tolerancí ± 3 cm. Hmotnosti produktů uvedené v ceníku jsou včetně obalu s tolerancí ± 3 kg.</t>
  </si>
  <si>
    <t>Visual + Visual Melange</t>
  </si>
  <si>
    <t>VISUAL + VISUAL MELANGE</t>
  </si>
  <si>
    <t>XREME</t>
  </si>
  <si>
    <t xml:space="preserve">kategorie E "na poptávku" </t>
  </si>
  <si>
    <t>MILTON - cena kategorie C</t>
  </si>
  <si>
    <t xml:space="preserve">CURA, MAGNUM, WOOL - cena kategorie D </t>
  </si>
  <si>
    <t>FAME + FAME HYBRID - cena kategorie D + 400 Kč</t>
  </si>
  <si>
    <t>MG</t>
  </si>
  <si>
    <t>Magnum</t>
  </si>
  <si>
    <t>88% PVC, 7% polyester, 4% bavlna, 1% polyuretan</t>
  </si>
  <si>
    <t>715 ± 5%</t>
  </si>
  <si>
    <t>200 000 cyklů</t>
  </si>
  <si>
    <r>
      <rPr>
        <b/>
        <sz val="11"/>
        <color rgb="FF000000"/>
        <rFont val="Calibri"/>
        <family val="2"/>
        <charset val="238"/>
        <scheme val="minor"/>
      </rPr>
      <t>0</t>
    </r>
    <r>
      <rPr>
        <sz val="11"/>
        <color rgb="FF000000"/>
        <rFont val="Calibri"/>
        <family val="2"/>
        <charset val="238"/>
        <scheme val="minor"/>
      </rPr>
      <t xml:space="preserve"> = DORA  </t>
    </r>
    <r>
      <rPr>
        <b/>
        <sz val="11"/>
        <color rgb="FF000000"/>
        <rFont val="Calibri"/>
        <family val="2"/>
        <charset val="238"/>
        <scheme val="minor"/>
      </rPr>
      <t xml:space="preserve"> A</t>
    </r>
    <r>
      <rPr>
        <sz val="11"/>
        <color rgb="FF000000"/>
        <rFont val="Calibri"/>
        <family val="2"/>
        <charset val="238"/>
        <scheme val="minor"/>
      </rPr>
      <t xml:space="preserve"> = BONDAI, SKAI, VISUAL -VIS+VIM   </t>
    </r>
    <r>
      <rPr>
        <b/>
        <sz val="11"/>
        <color rgb="FF000000"/>
        <rFont val="Calibri"/>
        <family val="2"/>
        <charset val="238"/>
        <scheme val="minor"/>
      </rPr>
      <t xml:space="preserve">B </t>
    </r>
    <r>
      <rPr>
        <sz val="11"/>
        <color rgb="FF000000"/>
        <rFont val="Calibri"/>
        <family val="2"/>
        <charset val="238"/>
        <scheme val="minor"/>
      </rPr>
      <t xml:space="preserve">=  BLOOM, RELIFE+RELIFE M   </t>
    </r>
    <r>
      <rPr>
        <b/>
        <sz val="11"/>
        <color rgb="FF000000"/>
        <rFont val="Calibri"/>
        <family val="2"/>
        <charset val="238"/>
        <scheme val="minor"/>
      </rPr>
      <t>C</t>
    </r>
    <r>
      <rPr>
        <sz val="11"/>
        <color rgb="FF000000"/>
        <rFont val="Calibri"/>
        <family val="2"/>
        <charset val="238"/>
        <scheme val="minor"/>
      </rPr>
      <t xml:space="preserve"> = ALCHIMIA, FOUR, MEDITAP, STAX, XTREME   </t>
    </r>
    <r>
      <rPr>
        <b/>
        <sz val="11"/>
        <color rgb="FF000000"/>
        <rFont val="Calibri"/>
        <family val="2"/>
        <charset val="238"/>
        <scheme val="minor"/>
      </rPr>
      <t>D</t>
    </r>
    <r>
      <rPr>
        <sz val="11"/>
        <color rgb="FF000000"/>
        <rFont val="Calibri"/>
        <family val="2"/>
        <charset val="238"/>
        <scheme val="minor"/>
      </rPr>
      <t xml:space="preserve"> = KŮŽE   </t>
    </r>
  </si>
  <si>
    <r>
      <rPr>
        <b/>
        <sz val="11"/>
        <color theme="1"/>
        <rFont val="Calibri"/>
        <family val="2"/>
      </rPr>
      <t>Cena EXW</t>
    </r>
    <r>
      <rPr>
        <sz val="11"/>
        <color theme="1"/>
        <rFont val="Calibri"/>
        <family val="2"/>
      </rPr>
      <t xml:space="preserve"> - sleva 3% (sleva za vlastní odběr zboží). Při hodnotě objednávky nad 10.000 Kč bez DPH je doprava na adresu provozovny, prodejny, skladu Kupujícího ZDARMA (DDU). Při hodnotě objednávky do 10.000 Kč bez DPH je doprava na adresu provozovny, prodejny, skladu Kupujícího za poplatek 160 Kč bez DPH za každý kus.Tyto přepravní podmínky se vztahují na dopravu v rámci ČR a vyložení na rampu prodejny nebo ke dveřím domu na adresu Kupujícího (Prodejce). Výrobce si vyhrazuje právo na odmítnutí přepravy, pokud by přepravní náklady překročily 20% hodnoty zakázky.
Ceny zboží nezahrnují dodání na čas, dodání ve smontovaném stavu*, stěhování v objektu (cena na poptávku) a přímou likvidaci obalů (cena na poptávku).
V případě přepravy na určené místo mimo provozovnu Kupujícího nebo na adresu třetí osoby (např. koncového zákazníka), bude účtován poplatek 160,- Kč bez DPH za každý přepravovaný kus. Při dosažení 50.000,- Kč bez DPH celkové hodnoty zakázky bude zboží přepraveno zdarma, výjimkou je přeprava lavic a sofa.
</t>
    </r>
    <r>
      <rPr>
        <b/>
        <sz val="11"/>
        <color theme="1"/>
        <rFont val="Calibri"/>
        <family val="2"/>
      </rPr>
      <t>Sofa</t>
    </r>
    <r>
      <rPr>
        <sz val="11"/>
        <color theme="1"/>
        <rFont val="Calibri"/>
        <family val="2"/>
      </rPr>
      <t xml:space="preserve"> – doprava na adresu provozovny, prodejny, skladu Kupujícího je zdarma. Doprava mimo provozovnu, prodejnu, sklad Kupujícího nebo na adresu třetí osoby bude Prodávajícím stanovena nabídková cena bez ohledu na hodnotu objednávky.
</t>
    </r>
    <r>
      <rPr>
        <b/>
        <sz val="11"/>
        <color theme="1"/>
        <rFont val="Calibri"/>
        <family val="2"/>
      </rPr>
      <t>Lavice</t>
    </r>
    <r>
      <rPr>
        <sz val="11"/>
        <color theme="1"/>
        <rFont val="Calibri"/>
        <family val="2"/>
      </rPr>
      <t xml:space="preserve"> – doprava bude vždy řešená nabídkovou cenou pro přepravu.
U komponentů a drobných zásilek bude vždy účtováno dopravné ve výši 160,-Kč bez DPH.
</t>
    </r>
    <r>
      <rPr>
        <b/>
        <sz val="11"/>
        <color theme="1"/>
        <rFont val="Calibri"/>
        <family val="2"/>
      </rPr>
      <t>*MONTÁŽ</t>
    </r>
    <r>
      <rPr>
        <sz val="11"/>
        <color theme="1"/>
        <rFont val="Calibri"/>
        <family val="2"/>
      </rPr>
      <t xml:space="preserve"> - 200,-Kč bez DPH/1ks
</t>
    </r>
    <r>
      <rPr>
        <b/>
        <sz val="11"/>
        <color theme="1"/>
        <rFont val="Calibri"/>
        <family val="2"/>
      </rPr>
      <t>NÁKLADY NA ZAPŮJČENÍ</t>
    </r>
    <r>
      <rPr>
        <sz val="11"/>
        <color theme="1"/>
        <rFont val="Calibri"/>
        <family val="2"/>
      </rPr>
      <t xml:space="preserve">  -200,-Kč bez DPH dodání/ 200,-Kč bez DPH vrácení. Cena platná pro 1 ks výrobku, při  zapůjčení většího počtu kusů bude cena stanovena individuálně
</t>
    </r>
    <r>
      <rPr>
        <b/>
        <sz val="11"/>
        <color theme="1"/>
        <rFont val="Calibri"/>
        <family val="2"/>
      </rPr>
      <t>PLATEBNÍ PODMÍNKY</t>
    </r>
    <r>
      <rPr>
        <sz val="11"/>
        <color theme="1"/>
        <rFont val="Calibri"/>
        <family val="2"/>
      </rPr>
      <t xml:space="preserve"> - při převzetí zboží není možná platba v hotovosti. Zboží lze hradit pouze bankovním převodem před dodáním nebo po dodání zboží v závislosti na předem smluvených podmínek Prodávajícího s Kupujícím
</t>
    </r>
    <r>
      <rPr>
        <b/>
        <sz val="11"/>
        <color theme="1"/>
        <rFont val="Calibri"/>
        <family val="2"/>
      </rPr>
      <t xml:space="preserve">NEPŘEVZETÍ ZÁSILKY </t>
    </r>
    <r>
      <rPr>
        <sz val="11"/>
        <color theme="1"/>
        <rFont val="Calibri"/>
        <family val="2"/>
      </rPr>
      <t>- v případě, že nebude na základě potvrzeného termínu zboží převzato, bude marná a opětovná doprava účtována</t>
    </r>
  </si>
  <si>
    <t>Počet "paletových míst" je uveden u sedaček a lavic (pro účel přepravy). Sedačky a lavice jsou standardně dodávány bez palet. </t>
  </si>
  <si>
    <t>U lavic a sedaček je možný roznos, výnos, vybalení a odvoz obalového materiálu nacenit a provést.</t>
  </si>
  <si>
    <t>Sofa</t>
  </si>
  <si>
    <t>Připlatky</t>
  </si>
  <si>
    <r>
      <t xml:space="preserve">otočné celočalouněné křesílko na čtyřramenné chromované bázi z oceli, otočný čep, ocelová vnitřní struktura vypěněná studenou pěnou, </t>
    </r>
    <r>
      <rPr>
        <b/>
        <sz val="10"/>
        <color theme="1"/>
        <rFont val="Calibri"/>
        <family val="2"/>
        <charset val="238"/>
      </rPr>
      <t>nosnost 120 kg,</t>
    </r>
    <r>
      <rPr>
        <sz val="10"/>
        <color theme="1"/>
        <rFont val="Calibri"/>
        <family val="2"/>
        <charset val="238"/>
      </rPr>
      <t xml:space="preserve"> český výrobek, </t>
    </r>
    <r>
      <rPr>
        <b/>
        <sz val="10"/>
        <color theme="1"/>
        <rFont val="Calibri"/>
        <family val="2"/>
        <charset val="238"/>
      </rPr>
      <t>záruka 60 měsíců</t>
    </r>
  </si>
  <si>
    <r>
      <t xml:space="preserve">celočalouněné křesílko na chromovaném ocelovém rámu, ocelová vnitřní struktura vypěněná studenou pěnou, </t>
    </r>
    <r>
      <rPr>
        <b/>
        <sz val="10"/>
        <color theme="1"/>
        <rFont val="Calibri"/>
        <family val="2"/>
        <charset val="238"/>
      </rPr>
      <t>nosnost 150 kg</t>
    </r>
    <r>
      <rPr>
        <sz val="10"/>
        <color theme="1"/>
        <rFont val="Calibri"/>
        <family val="2"/>
        <charset val="238"/>
      </rPr>
      <t xml:space="preserve">, český výrobek, </t>
    </r>
    <r>
      <rPr>
        <b/>
        <sz val="10"/>
        <color theme="1"/>
        <rFont val="Calibri"/>
        <family val="2"/>
        <charset val="238"/>
      </rPr>
      <t>záruka 60 měsíců</t>
    </r>
  </si>
  <si>
    <r>
      <t xml:space="preserve">celočalouněné křesílko na plastové podnoži s otočným čepem, plastová podnož je standardně černá, překližková vnitřní struktura vypěněná studenou pěnou, </t>
    </r>
    <r>
      <rPr>
        <b/>
        <sz val="10"/>
        <color theme="1"/>
        <rFont val="Calibri"/>
        <family val="2"/>
        <charset val="238"/>
      </rPr>
      <t>nosnost 120 kg</t>
    </r>
    <r>
      <rPr>
        <sz val="10"/>
        <color theme="1"/>
        <rFont val="Calibri"/>
        <family val="2"/>
        <charset val="238"/>
      </rPr>
      <t xml:space="preserve">, český výrobek, </t>
    </r>
    <r>
      <rPr>
        <b/>
        <sz val="10"/>
        <color theme="1"/>
        <rFont val="Calibri"/>
        <family val="2"/>
        <charset val="238"/>
      </rPr>
      <t>záruka 60 měsíců</t>
    </r>
  </si>
  <si>
    <r>
      <t xml:space="preserve">celočalouněné křesílko na bukovém masivním rámu, přírodní barva podnože, překližková vnitřní struktura vypěněná studenou pěnou, </t>
    </r>
    <r>
      <rPr>
        <b/>
        <sz val="10"/>
        <color theme="1"/>
        <rFont val="Calibri"/>
        <family val="2"/>
        <charset val="238"/>
      </rPr>
      <t>nosnost 120 kg</t>
    </r>
    <r>
      <rPr>
        <sz val="10"/>
        <color theme="1"/>
        <rFont val="Calibri"/>
        <family val="2"/>
        <charset val="238"/>
      </rPr>
      <t xml:space="preserve">, český výrobek, </t>
    </r>
    <r>
      <rPr>
        <b/>
        <sz val="10"/>
        <color theme="1"/>
        <rFont val="Calibri"/>
        <family val="2"/>
        <charset val="238"/>
      </rPr>
      <t>záruka 36 měsíců</t>
    </r>
  </si>
  <si>
    <r>
      <t>celočalouněné křesílko na bukovém masivním rámu, polyuretanový lak, překližková vnitřní struktura vypěněná studenou pěnou</t>
    </r>
    <r>
      <rPr>
        <b/>
        <sz val="10"/>
        <color theme="1"/>
        <rFont val="Calibri"/>
        <family val="2"/>
        <charset val="238"/>
      </rPr>
      <t>nosnost, 120 kg</t>
    </r>
    <r>
      <rPr>
        <sz val="10"/>
        <color theme="1"/>
        <rFont val="Calibri"/>
        <family val="2"/>
        <charset val="238"/>
      </rPr>
      <t xml:space="preserve">,  český výrobek, </t>
    </r>
    <r>
      <rPr>
        <b/>
        <sz val="10"/>
        <color theme="1"/>
        <rFont val="Calibri"/>
        <family val="2"/>
        <charset val="238"/>
      </rPr>
      <t>záruka 36 měsíců</t>
    </r>
  </si>
  <si>
    <r>
      <t xml:space="preserve">celočalouněné křesílko na chromovaném ocelovém rámu, překližková vnitřní struktura vypěněná studenou pěnou, </t>
    </r>
    <r>
      <rPr>
        <b/>
        <sz val="10"/>
        <color theme="1"/>
        <rFont val="Calibri"/>
        <family val="2"/>
        <charset val="238"/>
      </rPr>
      <t>nosnost 120 kg</t>
    </r>
    <r>
      <rPr>
        <sz val="10"/>
        <color theme="1"/>
        <rFont val="Calibri"/>
        <family val="2"/>
        <charset val="238"/>
      </rPr>
      <t xml:space="preserve">, český výrobek, </t>
    </r>
    <r>
      <rPr>
        <b/>
        <sz val="10"/>
        <color theme="1"/>
        <rFont val="Calibri"/>
        <family val="2"/>
        <charset val="238"/>
      </rPr>
      <t>záruka 36 měsíců</t>
    </r>
  </si>
  <si>
    <r>
      <t xml:space="preserve">celočalouněné křesílko na černém lakovaném ocelovém rámu, překližková vnitřní struktura vypěněná studenou pěnou, </t>
    </r>
    <r>
      <rPr>
        <b/>
        <sz val="10"/>
        <color theme="1"/>
        <rFont val="Calibri"/>
        <family val="2"/>
        <charset val="238"/>
      </rPr>
      <t>nosnost 120 kg</t>
    </r>
    <r>
      <rPr>
        <sz val="10"/>
        <color theme="1"/>
        <rFont val="Calibri"/>
        <family val="2"/>
        <charset val="238"/>
      </rPr>
      <t xml:space="preserve">, český výrobek, </t>
    </r>
    <r>
      <rPr>
        <b/>
        <sz val="10"/>
        <color theme="1"/>
        <rFont val="Calibri"/>
        <family val="2"/>
        <charset val="238"/>
      </rPr>
      <t>záruka 36 měsíců</t>
    </r>
  </si>
  <si>
    <r>
      <t xml:space="preserve">celočalouněné otočné křesílko, překližková vnitřní struktura vypěněná studenou pěnou, nastavení výšky na plynovém pístu, leštěná aluminiová báze, kolečka s průměrem 60 mm pro měkké podlahy, </t>
    </r>
    <r>
      <rPr>
        <b/>
        <sz val="10"/>
        <color theme="1"/>
        <rFont val="Calibri"/>
        <family val="2"/>
        <charset val="238"/>
      </rPr>
      <t>nosnost 140 kg</t>
    </r>
    <r>
      <rPr>
        <sz val="10"/>
        <color theme="1"/>
        <rFont val="Calibri"/>
        <family val="2"/>
        <charset val="238"/>
      </rPr>
      <t xml:space="preserve">, český výrobek, </t>
    </r>
    <r>
      <rPr>
        <b/>
        <sz val="10"/>
        <color theme="1"/>
        <rFont val="Calibri"/>
        <family val="2"/>
        <charset val="238"/>
      </rPr>
      <t>záruka 36 měsíců</t>
    </r>
  </si>
  <si>
    <t>Ceník platný od 23.09. 2024 - bez DPH - Vydání  2</t>
  </si>
  <si>
    <t xml:space="preserve">Ceny platí od 23.09.2024 a jsou uvedeny bez DPH. Platnost ceníku pozbývá novým vydáním dostupným vždy na www.antares.cz.  Jedná se o doporučené prodejní ceny. </t>
  </si>
  <si>
    <t>Dodací podmínky, cena přepravy (platnost od 23.09.2024)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</si>
</sst>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_-;\-* #,##0.00_-;_-* &quot;-&quot;??_-;_-@_-"/>
    <numFmt numFmtId="164" formatCode="#,##0\ &quot;Kč&quot;;[Red]#,##0\ &quot;Kč&quot;"/>
    <numFmt numFmtId="165" formatCode="0.0000"/>
    <numFmt numFmtId="166" formatCode="0.0"/>
    <numFmt numFmtId="167" formatCode="#,##0\ [$Kč-405]"/>
    <numFmt numFmtId="168" formatCode="#,##0\ &quot;Kč&quot;"/>
  </numFmts>
  <fonts count="103" x14ac:knownFonts="1">
    <font>
      <sz val="10"/>
      <color rgb="FF000000"/>
      <name val="Calibri"/>
      <scheme val="minor"/>
    </font>
    <font>
      <sz val="11"/>
      <color theme="1"/>
      <name val="Calibri"/>
      <family val="2"/>
      <charset val="238"/>
      <scheme val="minor"/>
    </font>
    <font>
      <b/>
      <sz val="10"/>
      <color theme="1"/>
      <name val="Calibri"/>
      <family val="2"/>
    </font>
    <font>
      <b/>
      <sz val="48"/>
      <color rgb="FFEEC13A"/>
      <name val="Calibri"/>
      <family val="2"/>
    </font>
    <font>
      <sz val="10"/>
      <name val="Calibri"/>
      <family val="2"/>
    </font>
    <font>
      <b/>
      <sz val="48"/>
      <color rgb="FF008080"/>
      <name val="Calibri"/>
      <family val="2"/>
    </font>
    <font>
      <b/>
      <sz val="10"/>
      <color rgb="FFFF0000"/>
      <name val="Calibri"/>
      <family val="2"/>
    </font>
    <font>
      <b/>
      <sz val="14"/>
      <color theme="1"/>
      <name val="Calibri"/>
      <family val="2"/>
    </font>
    <font>
      <sz val="10"/>
      <color theme="1"/>
      <name val="Calibri"/>
      <family val="2"/>
    </font>
    <font>
      <b/>
      <sz val="16"/>
      <color theme="1"/>
      <name val="Calibri"/>
      <family val="2"/>
    </font>
    <font>
      <b/>
      <sz val="14"/>
      <color rgb="FFFFFFFF"/>
      <name val="Calibri"/>
      <family val="2"/>
    </font>
    <font>
      <b/>
      <sz val="11"/>
      <color theme="1"/>
      <name val="Calibri"/>
      <family val="2"/>
    </font>
    <font>
      <b/>
      <sz val="8"/>
      <color theme="1"/>
      <name val="Calibri"/>
      <family val="2"/>
    </font>
    <font>
      <sz val="9"/>
      <color theme="1"/>
      <name val="Calibri"/>
      <family val="2"/>
    </font>
    <font>
      <sz val="10"/>
      <color theme="0"/>
      <name val="Calibri"/>
      <family val="2"/>
    </font>
    <font>
      <sz val="8"/>
      <color theme="1"/>
      <name val="Calibri"/>
      <family val="2"/>
    </font>
    <font>
      <u/>
      <sz val="10"/>
      <color theme="10"/>
      <name val="Calibri"/>
      <family val="2"/>
      <scheme val="minor"/>
    </font>
    <font>
      <sz val="10"/>
      <color theme="1"/>
      <name val="Calibri"/>
      <family val="2"/>
      <charset val="238"/>
    </font>
    <font>
      <sz val="10"/>
      <color rgb="FFFF0000"/>
      <name val="Calibri"/>
      <family val="2"/>
      <charset val="238"/>
    </font>
    <font>
      <b/>
      <sz val="10"/>
      <color rgb="FFFF0000"/>
      <name val="Calibri"/>
      <family val="2"/>
      <charset val="238"/>
    </font>
    <font>
      <b/>
      <sz val="10"/>
      <color theme="1"/>
      <name val="Calibri"/>
      <family val="2"/>
      <charset val="238"/>
    </font>
    <font>
      <sz val="10"/>
      <color rgb="FF000000"/>
      <name val="Calibri"/>
      <family val="2"/>
      <charset val="238"/>
      <scheme val="minor"/>
    </font>
    <font>
      <sz val="9"/>
      <color theme="1"/>
      <name val="Calibri"/>
      <family val="2"/>
      <charset val="238"/>
    </font>
    <font>
      <sz val="9"/>
      <name val="Calibri"/>
      <family val="2"/>
      <charset val="238"/>
    </font>
    <font>
      <sz val="9"/>
      <color rgb="FF000000"/>
      <name val="Calibri"/>
      <family val="2"/>
      <charset val="238"/>
      <scheme val="minor"/>
    </font>
    <font>
      <sz val="10"/>
      <name val="Calibri"/>
      <family val="2"/>
      <charset val="238"/>
    </font>
    <font>
      <sz val="10"/>
      <color theme="0"/>
      <name val="Calibri"/>
      <family val="2"/>
      <charset val="238"/>
    </font>
    <font>
      <vertAlign val="superscript"/>
      <sz val="10"/>
      <color theme="1"/>
      <name val="Calibri"/>
      <family val="2"/>
      <charset val="238"/>
    </font>
    <font>
      <sz val="10"/>
      <color rgb="FFFFFFFF"/>
      <name val="Calibri"/>
      <family val="2"/>
      <charset val="238"/>
    </font>
    <font>
      <b/>
      <u/>
      <sz val="10"/>
      <color theme="10"/>
      <name val="Calibri"/>
      <family val="2"/>
      <scheme val="minor"/>
    </font>
    <font>
      <b/>
      <sz val="10"/>
      <color theme="0"/>
      <name val="Calibri"/>
      <family val="2"/>
      <charset val="238"/>
    </font>
    <font>
      <b/>
      <sz val="10"/>
      <color rgb="FF00B050"/>
      <name val="Calibri"/>
      <family val="2"/>
      <charset val="238"/>
    </font>
    <font>
      <sz val="8"/>
      <name val="Calibri"/>
      <family val="2"/>
      <scheme val="minor"/>
    </font>
    <font>
      <b/>
      <sz val="10"/>
      <name val="Calibri"/>
      <family val="2"/>
    </font>
    <font>
      <sz val="10"/>
      <name val="Calibri"/>
      <family val="2"/>
      <scheme val="minor"/>
    </font>
    <font>
      <b/>
      <sz val="10"/>
      <color rgb="FF000000"/>
      <name val="Calibri"/>
      <family val="2"/>
      <scheme val="minor"/>
    </font>
    <font>
      <sz val="11"/>
      <color theme="1"/>
      <name val="Verdana"/>
      <family val="2"/>
    </font>
    <font>
      <b/>
      <sz val="10"/>
      <color rgb="FF000000"/>
      <name val="Calibri"/>
      <family val="2"/>
      <charset val="238"/>
      <scheme val="minor"/>
    </font>
    <font>
      <sz val="8"/>
      <name val="Calibri"/>
      <family val="2"/>
      <charset val="238"/>
      <scheme val="minor"/>
    </font>
    <font>
      <b/>
      <sz val="10"/>
      <name val="Calibri"/>
      <family val="2"/>
      <charset val="238"/>
      <scheme val="minor"/>
    </font>
    <font>
      <sz val="11"/>
      <color rgb="FF9C0006"/>
      <name val="Calibri"/>
      <family val="2"/>
      <charset val="238"/>
      <scheme val="minor"/>
    </font>
    <font>
      <sz val="10"/>
      <name val="Arial CE"/>
      <charset val="238"/>
    </font>
    <font>
      <sz val="11"/>
      <color rgb="FF9C6500"/>
      <name val="Calibri"/>
      <family val="2"/>
      <charset val="238"/>
      <scheme val="minor"/>
    </font>
    <font>
      <sz val="11"/>
      <color theme="1"/>
      <name val="Calibri"/>
      <family val="2"/>
      <scheme val="minor"/>
    </font>
    <font>
      <vertAlign val="superscript"/>
      <sz val="10"/>
      <color theme="1"/>
      <name val="Calibri"/>
      <family val="2"/>
    </font>
    <font>
      <sz val="8"/>
      <color theme="1"/>
      <name val="Calibri"/>
      <family val="2"/>
      <charset val="238"/>
    </font>
    <font>
      <b/>
      <sz val="10"/>
      <name val="Calibri"/>
      <family val="2"/>
      <charset val="238"/>
    </font>
    <font>
      <b/>
      <sz val="9"/>
      <name val="Calibri"/>
      <family val="2"/>
    </font>
    <font>
      <b/>
      <sz val="9"/>
      <color rgb="FF000000"/>
      <name val="Calibri"/>
      <family val="2"/>
      <scheme val="minor"/>
    </font>
    <font>
      <sz val="9"/>
      <name val="Calibri"/>
      <family val="2"/>
    </font>
    <font>
      <sz val="10"/>
      <color theme="0" tint="-0.34998626667073579"/>
      <name val="Calibri"/>
      <family val="2"/>
      <charset val="238"/>
    </font>
    <font>
      <b/>
      <sz val="8"/>
      <color rgb="FFFF0000"/>
      <name val="Calibri"/>
      <family val="2"/>
    </font>
    <font>
      <sz val="11"/>
      <name val="Calibri"/>
      <family val="2"/>
      <charset val="238"/>
      <scheme val="minor"/>
    </font>
    <font>
      <b/>
      <sz val="9"/>
      <color rgb="FFFF0000"/>
      <name val="Calibri"/>
      <family val="2"/>
      <charset val="238"/>
    </font>
    <font>
      <sz val="10"/>
      <name val="Calibri"/>
      <family val="2"/>
      <charset val="238"/>
      <scheme val="minor"/>
    </font>
    <font>
      <b/>
      <sz val="11"/>
      <color theme="1"/>
      <name val="Calibri"/>
      <family val="2"/>
      <charset val="238"/>
      <scheme val="minor"/>
    </font>
    <font>
      <b/>
      <sz val="9"/>
      <name val="Calibri"/>
      <family val="2"/>
      <charset val="238"/>
      <scheme val="minor"/>
    </font>
    <font>
      <b/>
      <sz val="14"/>
      <color theme="1"/>
      <name val="Calibri"/>
      <family val="2"/>
      <charset val="238"/>
    </font>
    <font>
      <u/>
      <sz val="10"/>
      <color theme="10"/>
      <name val="Calibri"/>
      <family val="2"/>
      <charset val="238"/>
      <scheme val="minor"/>
    </font>
    <font>
      <b/>
      <i/>
      <sz val="9"/>
      <name val="Calibri"/>
      <family val="2"/>
      <charset val="238"/>
    </font>
    <font>
      <sz val="9"/>
      <name val="Calibri"/>
      <family val="2"/>
      <charset val="238"/>
      <scheme val="minor"/>
    </font>
    <font>
      <b/>
      <u/>
      <sz val="11"/>
      <color theme="10"/>
      <name val="Calibri"/>
      <family val="2"/>
      <scheme val="minor"/>
    </font>
    <font>
      <b/>
      <sz val="11"/>
      <color rgb="FF000000"/>
      <name val="Calibri"/>
      <family val="2"/>
      <scheme val="minor"/>
    </font>
    <font>
      <b/>
      <sz val="34"/>
      <color rgb="FFFFFFFF"/>
      <name val="Calibri"/>
      <family val="2"/>
    </font>
    <font>
      <b/>
      <sz val="34"/>
      <name val="Calibri"/>
      <family val="2"/>
    </font>
    <font>
      <b/>
      <sz val="18"/>
      <color theme="1"/>
      <name val="Calibri"/>
      <family val="2"/>
    </font>
    <font>
      <b/>
      <sz val="18"/>
      <name val="Calibri"/>
      <family val="2"/>
    </font>
    <font>
      <b/>
      <sz val="16"/>
      <color rgb="FFFFFFFF"/>
      <name val="Calibri"/>
      <family val="2"/>
    </font>
    <font>
      <b/>
      <sz val="16"/>
      <name val="Calibri"/>
      <family val="2"/>
    </font>
    <font>
      <b/>
      <sz val="20"/>
      <color rgb="FF3F3F3F"/>
      <name val="Calibri"/>
      <family val="2"/>
    </font>
    <font>
      <b/>
      <sz val="20"/>
      <color rgb="FF000000"/>
      <name val="Calibri"/>
      <family val="2"/>
      <scheme val="minor"/>
    </font>
    <font>
      <b/>
      <sz val="26"/>
      <color rgb="FF3F3F3F"/>
      <name val="Calibri"/>
      <family val="2"/>
      <charset val="238"/>
    </font>
    <font>
      <sz val="26"/>
      <color rgb="FF000000"/>
      <name val="Calibri"/>
      <family val="2"/>
      <charset val="238"/>
      <scheme val="minor"/>
    </font>
    <font>
      <b/>
      <sz val="10"/>
      <name val="Calibri"/>
      <family val="2"/>
      <scheme val="minor"/>
    </font>
    <font>
      <b/>
      <i/>
      <sz val="10"/>
      <name val="Calibri"/>
      <family val="2"/>
    </font>
    <font>
      <b/>
      <sz val="12"/>
      <name val="Calibri"/>
      <family val="2"/>
      <charset val="238"/>
      <scheme val="minor"/>
    </font>
    <font>
      <sz val="12"/>
      <name val="Calibri"/>
      <family val="2"/>
      <charset val="238"/>
      <scheme val="minor"/>
    </font>
    <font>
      <sz val="10"/>
      <color rgb="FF000000"/>
      <name val="Arial"/>
      <family val="2"/>
    </font>
    <font>
      <b/>
      <sz val="14"/>
      <name val="Calibri"/>
      <family val="2"/>
    </font>
    <font>
      <b/>
      <i/>
      <sz val="10"/>
      <color theme="1"/>
      <name val="Calibri"/>
      <family val="2"/>
      <charset val="238"/>
    </font>
    <font>
      <b/>
      <i/>
      <sz val="12"/>
      <name val="Calibri"/>
      <family val="2"/>
    </font>
    <font>
      <sz val="11"/>
      <name val="Calibri"/>
      <family val="2"/>
    </font>
    <font>
      <sz val="12"/>
      <name val="Calibri"/>
      <family val="2"/>
    </font>
    <font>
      <b/>
      <i/>
      <vertAlign val="superscript"/>
      <sz val="12"/>
      <name val="Calibri"/>
      <family val="2"/>
    </font>
    <font>
      <b/>
      <sz val="12"/>
      <name val="Calibri"/>
      <family val="2"/>
    </font>
    <font>
      <b/>
      <sz val="14"/>
      <color rgb="FFFFFFFF"/>
      <name val="Calibri"/>
      <family val="2"/>
      <charset val="238"/>
    </font>
    <font>
      <b/>
      <sz val="12"/>
      <name val="Calibri"/>
      <family val="2"/>
      <charset val="238"/>
    </font>
    <font>
      <sz val="12"/>
      <color theme="1"/>
      <name val="Calibri"/>
      <family val="2"/>
    </font>
    <font>
      <b/>
      <sz val="12"/>
      <color theme="1"/>
      <name val="Calibri"/>
      <family val="2"/>
    </font>
    <font>
      <sz val="11"/>
      <color theme="1"/>
      <name val="Calibri"/>
      <family val="2"/>
    </font>
    <font>
      <b/>
      <sz val="14"/>
      <name val="Calibri"/>
      <family val="2"/>
      <charset val="238"/>
      <scheme val="major"/>
    </font>
    <font>
      <sz val="12"/>
      <name val="Calibri"/>
      <family val="2"/>
      <charset val="238"/>
      <scheme val="major"/>
    </font>
    <font>
      <vertAlign val="superscript"/>
      <sz val="11"/>
      <name val="Calibri"/>
      <family val="2"/>
    </font>
    <font>
      <sz val="12"/>
      <color theme="1"/>
      <name val="Calibri"/>
      <family val="2"/>
      <charset val="238"/>
    </font>
    <font>
      <b/>
      <sz val="14"/>
      <name val="Calibri"/>
      <family val="2"/>
      <charset val="238"/>
    </font>
    <font>
      <sz val="14"/>
      <name val="Calibri"/>
      <family val="2"/>
      <charset val="238"/>
    </font>
    <font>
      <b/>
      <sz val="14"/>
      <name val="Calibri"/>
      <family val="2"/>
      <scheme val="minor"/>
    </font>
    <font>
      <sz val="12"/>
      <color theme="1"/>
      <name val="Calibri"/>
      <family val="2"/>
      <charset val="238"/>
      <scheme val="minor"/>
    </font>
    <font>
      <b/>
      <sz val="11"/>
      <color theme="1"/>
      <name val="Calibri"/>
      <family val="2"/>
      <charset val="238"/>
    </font>
    <font>
      <b/>
      <sz val="11"/>
      <color rgb="FF000000"/>
      <name val="Calibri"/>
      <family val="2"/>
      <charset val="238"/>
      <scheme val="minor"/>
    </font>
    <font>
      <b/>
      <sz val="12"/>
      <color theme="1"/>
      <name val="Calibri"/>
      <family val="2"/>
      <charset val="238"/>
    </font>
    <font>
      <sz val="11"/>
      <color rgb="FF000000"/>
      <name val="Calibri"/>
      <family val="2"/>
      <charset val="238"/>
      <scheme val="minor"/>
    </font>
    <font>
      <b/>
      <sz val="8"/>
      <color theme="0"/>
      <name val="Calibri"/>
      <family val="2"/>
    </font>
  </fonts>
  <fills count="12">
    <fill>
      <patternFill patternType="none"/>
    </fill>
    <fill>
      <patternFill patternType="gray125"/>
    </fill>
    <fill>
      <patternFill patternType="solid">
        <fgColor rgb="FF3F3F3F"/>
        <bgColor rgb="FF3F3F3F"/>
      </patternFill>
    </fill>
    <fill>
      <patternFill patternType="solid">
        <fgColor rgb="FF969696"/>
        <bgColor rgb="FF969696"/>
      </patternFill>
    </fill>
    <fill>
      <patternFill patternType="solid">
        <fgColor rgb="FF808080"/>
        <bgColor rgb="FF808080"/>
      </patternFill>
    </fill>
    <fill>
      <patternFill patternType="solid">
        <fgColor rgb="FFC0C0C0"/>
        <bgColor rgb="FFC0C0C0"/>
      </patternFill>
    </fill>
    <fill>
      <patternFill patternType="solid">
        <fgColor theme="0"/>
        <bgColor theme="0"/>
      </patternFill>
    </fill>
    <fill>
      <patternFill patternType="solid">
        <fgColor rgb="FFFFFF00"/>
        <bgColor indexed="64"/>
      </patternFill>
    </fill>
    <fill>
      <patternFill patternType="solid">
        <fgColor rgb="FFFFC7CE"/>
      </patternFill>
    </fill>
    <fill>
      <patternFill patternType="solid">
        <fgColor rgb="FFFFEB9C"/>
      </patternFill>
    </fill>
    <fill>
      <patternFill patternType="solid">
        <fgColor theme="0"/>
        <bgColor indexed="64"/>
      </patternFill>
    </fill>
    <fill>
      <patternFill patternType="solid">
        <fgColor theme="4" tint="0.39997558519241921"/>
        <bgColor indexed="64"/>
      </patternFill>
    </fill>
  </fills>
  <borders count="132">
    <border>
      <left/>
      <right/>
      <top/>
      <bottom/>
      <diagonal/>
    </border>
    <border>
      <left/>
      <right/>
      <top/>
      <bottom/>
      <diagonal/>
    </border>
    <border>
      <left/>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top/>
      <bottom style="thin">
        <color rgb="FF000000"/>
      </bottom>
      <diagonal/>
    </border>
    <border>
      <left/>
      <right/>
      <top/>
      <bottom style="thin">
        <color rgb="FF000000"/>
      </bottom>
      <diagonal/>
    </border>
    <border>
      <left style="medium">
        <color rgb="FF000000"/>
      </left>
      <right style="medium">
        <color rgb="FF000000"/>
      </right>
      <top style="medium">
        <color rgb="FF000000"/>
      </top>
      <bottom/>
      <diagonal/>
    </border>
    <border>
      <left style="medium">
        <color rgb="FF000000"/>
      </left>
      <right/>
      <top style="medium">
        <color rgb="FF000000"/>
      </top>
      <bottom/>
      <diagonal/>
    </border>
    <border>
      <left/>
      <right/>
      <top style="medium">
        <color rgb="FF000000"/>
      </top>
      <bottom/>
      <diagonal/>
    </border>
    <border>
      <left style="thin">
        <color rgb="FF000000"/>
      </left>
      <right style="thin">
        <color rgb="FF000000"/>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style="medium">
        <color rgb="FF000000"/>
      </right>
      <top/>
      <bottom/>
      <diagonal/>
    </border>
    <border>
      <left style="medium">
        <color rgb="FF000000"/>
      </left>
      <right/>
      <top/>
      <bottom/>
      <diagonal/>
    </border>
    <border>
      <left/>
      <right style="medium">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right style="medium">
        <color rgb="FF000000"/>
      </right>
      <top/>
      <bottom/>
      <diagonal/>
    </border>
    <border>
      <left/>
      <right style="medium">
        <color rgb="FF000000"/>
      </right>
      <top/>
      <bottom style="thin">
        <color rgb="FF000000"/>
      </bottom>
      <diagonal/>
    </border>
    <border>
      <left style="medium">
        <color rgb="FF000000"/>
      </left>
      <right style="medium">
        <color rgb="FF000000"/>
      </right>
      <top/>
      <bottom style="medium">
        <color rgb="FF000000"/>
      </bottom>
      <diagonal/>
    </border>
    <border>
      <left style="medium">
        <color rgb="FF000000"/>
      </left>
      <right/>
      <top/>
      <bottom style="medium">
        <color rgb="FF000000"/>
      </bottom>
      <diagonal/>
    </border>
    <border>
      <left/>
      <right/>
      <top/>
      <bottom style="medium">
        <color rgb="FF000000"/>
      </bottom>
      <diagonal/>
    </border>
    <border>
      <left style="thin">
        <color rgb="FF000000"/>
      </left>
      <right/>
      <top style="thin">
        <color rgb="FF000000"/>
      </top>
      <bottom style="medium">
        <color rgb="FF000000"/>
      </bottom>
      <diagonal/>
    </border>
    <border>
      <left/>
      <right style="thin">
        <color rgb="FF000000"/>
      </right>
      <top style="thin">
        <color rgb="FF000000"/>
      </top>
      <bottom style="medium">
        <color rgb="FF000000"/>
      </bottom>
      <diagonal/>
    </border>
    <border>
      <left/>
      <right style="thin">
        <color rgb="FF000000"/>
      </right>
      <top/>
      <bottom/>
      <diagonal/>
    </border>
    <border>
      <left style="thin">
        <color rgb="FF000000"/>
      </left>
      <right/>
      <top style="thin">
        <color rgb="FF000000"/>
      </top>
      <bottom/>
      <diagonal/>
    </border>
    <border>
      <left/>
      <right style="thin">
        <color rgb="FF000000"/>
      </right>
      <top style="thin">
        <color rgb="FF000000"/>
      </top>
      <bottom/>
      <diagonal/>
    </border>
    <border>
      <left/>
      <right style="thin">
        <color rgb="FF000000"/>
      </right>
      <top style="medium">
        <color rgb="FF000000"/>
      </top>
      <bottom/>
      <diagonal/>
    </border>
    <border>
      <left/>
      <right style="medium">
        <color rgb="FF000000"/>
      </right>
      <top style="thin">
        <color rgb="FF000000"/>
      </top>
      <bottom/>
      <diagonal/>
    </border>
    <border>
      <left/>
      <right style="medium">
        <color rgb="FF000000"/>
      </right>
      <top style="thin">
        <color rgb="FF000000"/>
      </top>
      <bottom style="medium">
        <color rgb="FF000000"/>
      </bottom>
      <diagonal/>
    </border>
    <border>
      <left/>
      <right style="thin">
        <color rgb="FF000000"/>
      </right>
      <top/>
      <bottom style="thin">
        <color rgb="FF000000"/>
      </bottom>
      <diagonal/>
    </border>
    <border>
      <left/>
      <right/>
      <top style="thin">
        <color rgb="FF000000"/>
      </top>
      <bottom/>
      <diagonal/>
    </border>
    <border>
      <left style="thin">
        <color rgb="FF000000"/>
      </left>
      <right/>
      <top style="medium">
        <color rgb="FF000000"/>
      </top>
      <bottom style="thin">
        <color rgb="FF000000"/>
      </bottom>
      <diagonal/>
    </border>
    <border>
      <left/>
      <right style="thin">
        <color rgb="FF000000"/>
      </right>
      <top style="medium">
        <color rgb="FF000000"/>
      </top>
      <bottom style="thin">
        <color rgb="FF000000"/>
      </bottom>
      <diagonal/>
    </border>
    <border>
      <left/>
      <right/>
      <top/>
      <bottom/>
      <diagonal/>
    </border>
    <border>
      <left/>
      <right/>
      <top/>
      <bottom style="medium">
        <color rgb="FF000000"/>
      </bottom>
      <diagonal/>
    </border>
    <border>
      <left style="thin">
        <color rgb="FF000000"/>
      </left>
      <right/>
      <top style="thin">
        <color rgb="FF000000"/>
      </top>
      <bottom style="thin">
        <color rgb="FF000000"/>
      </bottom>
      <diagonal/>
    </border>
    <border>
      <left/>
      <right/>
      <top style="medium">
        <color rgb="FF000000"/>
      </top>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rgb="FF000000"/>
      </left>
      <right/>
      <top/>
      <bottom style="medium">
        <color indexed="64"/>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style="thin">
        <color rgb="FF000000"/>
      </left>
      <right style="thin">
        <color rgb="FF000000"/>
      </right>
      <top style="medium">
        <color indexed="64"/>
      </top>
      <bottom style="thin">
        <color rgb="FF000000"/>
      </bottom>
      <diagonal/>
    </border>
    <border>
      <left style="medium">
        <color indexed="64"/>
      </left>
      <right/>
      <top/>
      <bottom/>
      <diagonal/>
    </border>
    <border>
      <left/>
      <right style="medium">
        <color indexed="64"/>
      </right>
      <top style="thin">
        <color rgb="FF000000"/>
      </top>
      <bottom style="thin">
        <color rgb="FF000000"/>
      </bottom>
      <diagonal/>
    </border>
    <border>
      <left style="thin">
        <color rgb="FF000000"/>
      </left>
      <right style="medium">
        <color indexed="64"/>
      </right>
      <top style="thin">
        <color rgb="FF000000"/>
      </top>
      <bottom style="thin">
        <color rgb="FF000000"/>
      </bottom>
      <diagonal/>
    </border>
    <border>
      <left/>
      <right style="medium">
        <color indexed="64"/>
      </right>
      <top/>
      <bottom/>
      <diagonal/>
    </border>
    <border>
      <left/>
      <right style="medium">
        <color indexed="64"/>
      </right>
      <top/>
      <bottom style="thin">
        <color rgb="FF000000"/>
      </bottom>
      <diagonal/>
    </border>
    <border>
      <left style="thin">
        <color rgb="FF000000"/>
      </left>
      <right style="thin">
        <color indexed="64"/>
      </right>
      <top style="medium">
        <color rgb="FF000000"/>
      </top>
      <bottom style="thin">
        <color rgb="FF000000"/>
      </bottom>
      <diagonal/>
    </border>
    <border>
      <left style="thin">
        <color indexed="64"/>
      </left>
      <right style="medium">
        <color rgb="FF000000"/>
      </right>
      <top style="thin">
        <color rgb="FF000000"/>
      </top>
      <bottom style="thin">
        <color rgb="FF000000"/>
      </bottom>
      <diagonal/>
    </border>
    <border>
      <left/>
      <right style="thin">
        <color indexed="64"/>
      </right>
      <top style="thin">
        <color rgb="FF000000"/>
      </top>
      <bottom style="thin">
        <color rgb="FF000000"/>
      </bottom>
      <diagonal/>
    </border>
    <border>
      <left style="thin">
        <color rgb="FF000000"/>
      </left>
      <right style="thin">
        <color indexed="64"/>
      </right>
      <top style="thin">
        <color rgb="FF000000"/>
      </top>
      <bottom style="thin">
        <color rgb="FF000000"/>
      </bottom>
      <diagonal/>
    </border>
    <border>
      <left style="thin">
        <color rgb="FF000000"/>
      </left>
      <right/>
      <top style="thin">
        <color rgb="FF000000"/>
      </top>
      <bottom style="thin">
        <color indexed="64"/>
      </bottom>
      <diagonal/>
    </border>
    <border>
      <left/>
      <right style="thin">
        <color rgb="FF000000"/>
      </right>
      <top style="thin">
        <color rgb="FF000000"/>
      </top>
      <bottom style="thin">
        <color indexed="64"/>
      </bottom>
      <diagonal/>
    </border>
    <border>
      <left/>
      <right/>
      <top style="thin">
        <color indexed="64"/>
      </top>
      <bottom/>
      <diagonal/>
    </border>
    <border>
      <left/>
      <right style="thin">
        <color indexed="64"/>
      </right>
      <top/>
      <bottom/>
      <diagonal/>
    </border>
    <border>
      <left style="thin">
        <color rgb="FF000000"/>
      </left>
      <right/>
      <top style="thin">
        <color rgb="FF000000"/>
      </top>
      <bottom style="medium">
        <color indexed="64"/>
      </bottom>
      <diagonal/>
    </border>
    <border>
      <left/>
      <right style="thin">
        <color rgb="FF000000"/>
      </right>
      <top style="thin">
        <color rgb="FF000000"/>
      </top>
      <bottom style="medium">
        <color indexed="64"/>
      </bottom>
      <diagonal/>
    </border>
    <border>
      <left style="thin">
        <color rgb="FF000000"/>
      </left>
      <right style="medium">
        <color indexed="64"/>
      </right>
      <top style="thin">
        <color rgb="FF000000"/>
      </top>
      <bottom style="medium">
        <color indexed="64"/>
      </bottom>
      <diagonal/>
    </border>
    <border>
      <left style="thin">
        <color rgb="FF000000"/>
      </left>
      <right style="medium">
        <color rgb="FF000000"/>
      </right>
      <top style="thin">
        <color rgb="FF000000"/>
      </top>
      <bottom style="medium">
        <color indexed="64"/>
      </bottom>
      <diagonal/>
    </border>
    <border>
      <left style="thin">
        <color indexed="64"/>
      </left>
      <right style="medium">
        <color indexed="64"/>
      </right>
      <top style="thin">
        <color indexed="64"/>
      </top>
      <bottom/>
      <diagonal/>
    </border>
    <border>
      <left/>
      <right style="thin">
        <color rgb="FF000000"/>
      </right>
      <top style="medium">
        <color indexed="64"/>
      </top>
      <bottom/>
      <diagonal/>
    </border>
    <border>
      <left/>
      <right/>
      <top style="thin">
        <color rgb="FF000000"/>
      </top>
      <bottom style="medium">
        <color indexed="64"/>
      </bottom>
      <diagonal/>
    </border>
    <border>
      <left style="medium">
        <color rgb="FF000000"/>
      </left>
      <right/>
      <top style="medium">
        <color indexed="64"/>
      </top>
      <bottom/>
      <diagonal/>
    </border>
    <border>
      <left style="medium">
        <color indexed="64"/>
      </left>
      <right/>
      <top/>
      <bottom style="medium">
        <color indexed="64"/>
      </bottom>
      <diagonal/>
    </border>
    <border>
      <left/>
      <right style="medium">
        <color indexed="64"/>
      </right>
      <top style="thin">
        <color rgb="FF000000"/>
      </top>
      <bottom style="medium">
        <color indexed="64"/>
      </bottom>
      <diagonal/>
    </border>
    <border>
      <left/>
      <right style="medium">
        <color indexed="64"/>
      </right>
      <top style="thin">
        <color indexed="64"/>
      </top>
      <bottom/>
      <diagonal/>
    </border>
    <border>
      <left style="thin">
        <color rgb="FF000000"/>
      </left>
      <right style="thin">
        <color rgb="FF000000"/>
      </right>
      <top style="thin">
        <color indexed="64"/>
      </top>
      <bottom style="thin">
        <color rgb="FF000000"/>
      </bottom>
      <diagonal/>
    </border>
    <border>
      <left style="medium">
        <color indexed="64"/>
      </left>
      <right style="medium">
        <color indexed="64"/>
      </right>
      <top/>
      <bottom/>
      <diagonal/>
    </border>
    <border>
      <left/>
      <right style="medium">
        <color indexed="64"/>
      </right>
      <top/>
      <bottom style="thin">
        <color indexed="64"/>
      </bottom>
      <diagonal/>
    </border>
    <border>
      <left style="medium">
        <color indexed="64"/>
      </left>
      <right style="medium">
        <color rgb="FF000000"/>
      </right>
      <top style="medium">
        <color indexed="64"/>
      </top>
      <bottom/>
      <diagonal/>
    </border>
    <border>
      <left/>
      <right style="medium">
        <color indexed="64"/>
      </right>
      <top style="medium">
        <color indexed="64"/>
      </top>
      <bottom style="thin">
        <color rgb="FF000000"/>
      </bottom>
      <diagonal/>
    </border>
    <border>
      <left style="medium">
        <color indexed="64"/>
      </left>
      <right style="medium">
        <color rgb="FF000000"/>
      </right>
      <top/>
      <bottom/>
      <diagonal/>
    </border>
    <border>
      <left style="medium">
        <color indexed="64"/>
      </left>
      <right style="medium">
        <color rgb="FF000000"/>
      </right>
      <top/>
      <bottom style="medium">
        <color indexed="64"/>
      </bottom>
      <diagonal/>
    </border>
    <border>
      <left/>
      <right style="medium">
        <color indexed="64"/>
      </right>
      <top/>
      <bottom style="medium">
        <color indexed="64"/>
      </bottom>
      <diagonal/>
    </border>
    <border>
      <left style="thin">
        <color rgb="FF000000"/>
      </left>
      <right style="thin">
        <color indexed="64"/>
      </right>
      <top style="medium">
        <color indexed="64"/>
      </top>
      <bottom style="thin">
        <color rgb="FF000000"/>
      </bottom>
      <diagonal/>
    </border>
    <border>
      <left style="thin">
        <color rgb="FF000000"/>
      </left>
      <right style="thin">
        <color rgb="FF000000"/>
      </right>
      <top/>
      <bottom style="medium">
        <color indexed="64"/>
      </bottom>
      <diagonal/>
    </border>
    <border>
      <left style="thin">
        <color rgb="FF000000"/>
      </left>
      <right style="medium">
        <color indexed="64"/>
      </right>
      <top/>
      <bottom style="medium">
        <color indexed="64"/>
      </bottom>
      <diagonal/>
    </border>
    <border>
      <left/>
      <right style="medium">
        <color indexed="64"/>
      </right>
      <top style="thin">
        <color rgb="FF000000"/>
      </top>
      <bottom/>
      <diagonal/>
    </border>
    <border>
      <left style="thin">
        <color indexed="64"/>
      </left>
      <right style="medium">
        <color indexed="64"/>
      </right>
      <top style="thin">
        <color rgb="FF000000"/>
      </top>
      <bottom style="thin">
        <color rgb="FF000000"/>
      </bottom>
      <diagonal/>
    </border>
    <border>
      <left style="thin">
        <color indexed="64"/>
      </left>
      <right style="medium">
        <color indexed="64"/>
      </right>
      <top style="medium">
        <color indexed="64"/>
      </top>
      <bottom style="thin">
        <color rgb="FF000000"/>
      </bottom>
      <diagonal/>
    </border>
    <border>
      <left style="thin">
        <color rgb="FF000000"/>
      </left>
      <right style="thin">
        <color rgb="FF000000"/>
      </right>
      <top style="medium">
        <color indexed="64"/>
      </top>
      <bottom/>
      <diagonal/>
    </border>
    <border>
      <left style="thin">
        <color rgb="FF000000"/>
      </left>
      <right style="thin">
        <color rgb="FF000000"/>
      </right>
      <top style="medium">
        <color indexed="64"/>
      </top>
      <bottom style="thin">
        <color indexed="64"/>
      </bottom>
      <diagonal/>
    </border>
    <border>
      <left/>
      <right style="thin">
        <color rgb="FF000000"/>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rgb="FF000000"/>
      </left>
      <right style="thin">
        <color rgb="FF000000"/>
      </right>
      <top style="thin">
        <color rgb="FF000000"/>
      </top>
      <bottom/>
      <diagonal/>
    </border>
    <border>
      <left style="thin">
        <color rgb="FF000000"/>
      </left>
      <right/>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top style="thin">
        <color indexed="64"/>
      </top>
      <bottom style="thin">
        <color indexed="64"/>
      </bottom>
      <diagonal/>
    </border>
    <border>
      <left/>
      <right/>
      <top/>
      <bottom style="thin">
        <color indexed="64"/>
      </bottom>
      <diagonal/>
    </border>
    <border>
      <left style="thin">
        <color indexed="64"/>
      </left>
      <right/>
      <top style="thin">
        <color rgb="FF000000"/>
      </top>
      <bottom style="thin">
        <color indexed="64"/>
      </bottom>
      <diagonal/>
    </border>
    <border>
      <left style="medium">
        <color indexed="64"/>
      </left>
      <right/>
      <top style="medium">
        <color rgb="FF000000"/>
      </top>
      <bottom/>
      <diagonal/>
    </border>
    <border>
      <left style="thin">
        <color rgb="FF000000"/>
      </left>
      <right style="medium">
        <color indexed="64"/>
      </right>
      <top style="thin">
        <color rgb="FF000000"/>
      </top>
      <bottom/>
      <diagonal/>
    </border>
    <border>
      <left style="thick">
        <color rgb="FF000000"/>
      </left>
      <right style="medium">
        <color rgb="FF000000"/>
      </right>
      <top style="thick">
        <color rgb="FF000000"/>
      </top>
      <bottom style="thick">
        <color rgb="FF000000"/>
      </bottom>
      <diagonal/>
    </border>
    <border>
      <left style="medium">
        <color rgb="FFCCCCCC"/>
      </left>
      <right style="medium">
        <color rgb="FF000000"/>
      </right>
      <top style="thick">
        <color rgb="FF000000"/>
      </top>
      <bottom style="thick">
        <color rgb="FF000000"/>
      </bottom>
      <diagonal/>
    </border>
    <border>
      <left style="medium">
        <color rgb="FFCCCCCC"/>
      </left>
      <right style="thick">
        <color rgb="FF000000"/>
      </right>
      <top style="thick">
        <color rgb="FF000000"/>
      </top>
      <bottom style="thick">
        <color rgb="FF000000"/>
      </bottom>
      <diagonal/>
    </border>
    <border>
      <left style="thick">
        <color rgb="FF000000"/>
      </left>
      <right style="medium">
        <color rgb="FFCCCCCC"/>
      </right>
      <top style="medium">
        <color rgb="FFCCCCCC"/>
      </top>
      <bottom style="medium">
        <color rgb="FFCCCCCC"/>
      </bottom>
      <diagonal/>
    </border>
    <border>
      <left style="medium">
        <color rgb="FFCCCCCC"/>
      </left>
      <right style="medium">
        <color rgb="FFCCCCCC"/>
      </right>
      <top style="medium">
        <color rgb="FFCCCCCC"/>
      </top>
      <bottom style="medium">
        <color rgb="FFCCCCCC"/>
      </bottom>
      <diagonal/>
    </border>
    <border>
      <left style="medium">
        <color rgb="FFCCCCCC"/>
      </left>
      <right style="thick">
        <color rgb="FF000000"/>
      </right>
      <top style="medium">
        <color rgb="FFCCCCCC"/>
      </top>
      <bottom style="medium">
        <color rgb="FFCCCCCC"/>
      </bottom>
      <diagonal/>
    </border>
    <border>
      <left style="thick">
        <color rgb="FF000000"/>
      </left>
      <right style="medium">
        <color rgb="FFCCCCCC"/>
      </right>
      <top style="medium">
        <color rgb="FFCCCCCC"/>
      </top>
      <bottom style="thick">
        <color rgb="FF000000"/>
      </bottom>
      <diagonal/>
    </border>
    <border>
      <left style="medium">
        <color rgb="FFCCCCCC"/>
      </left>
      <right style="medium">
        <color rgb="FFCCCCCC"/>
      </right>
      <top style="medium">
        <color rgb="FFCCCCCC"/>
      </top>
      <bottom style="thick">
        <color rgb="FF000000"/>
      </bottom>
      <diagonal/>
    </border>
    <border>
      <left style="medium">
        <color rgb="FFCCCCCC"/>
      </left>
      <right style="thick">
        <color rgb="FF000000"/>
      </right>
      <top style="medium">
        <color rgb="FFCCCCCC"/>
      </top>
      <bottom style="thick">
        <color rgb="FF000000"/>
      </bottom>
      <diagonal/>
    </border>
    <border>
      <left/>
      <right style="medium">
        <color indexed="64"/>
      </right>
      <top style="thin">
        <color rgb="FF000000"/>
      </top>
      <bottom style="thin">
        <color indexed="64"/>
      </bottom>
      <diagonal/>
    </border>
    <border>
      <left/>
      <right style="thin">
        <color indexed="64"/>
      </right>
      <top/>
      <bottom style="medium">
        <color indexed="64"/>
      </bottom>
      <diagonal/>
    </border>
    <border>
      <left style="thin">
        <color rgb="FF000000"/>
      </left>
      <right/>
      <top/>
      <bottom style="medium">
        <color indexed="64"/>
      </bottom>
      <diagonal/>
    </border>
    <border>
      <left style="thin">
        <color rgb="FF000000"/>
      </left>
      <right style="thin">
        <color rgb="FF000000"/>
      </right>
      <top/>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rgb="FF000000"/>
      </left>
      <right/>
      <top style="thin">
        <color indexed="64"/>
      </top>
      <bottom/>
      <diagonal/>
    </border>
    <border>
      <left/>
      <right style="thin">
        <color rgb="FF000000"/>
      </right>
      <top style="thin">
        <color indexed="64"/>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rgb="FF000000"/>
      </right>
      <top style="medium">
        <color indexed="64"/>
      </top>
      <bottom style="thin">
        <color rgb="FF000000"/>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medium">
        <color indexed="64"/>
      </right>
      <top style="thin">
        <color rgb="FF000000"/>
      </top>
      <bottom style="thin">
        <color indexed="64"/>
      </bottom>
      <diagonal/>
    </border>
    <border>
      <left/>
      <right/>
      <top style="thin">
        <color indexed="64"/>
      </top>
      <bottom style="thin">
        <color indexed="64"/>
      </bottom>
      <diagonal/>
    </border>
  </borders>
  <cellStyleXfs count="8">
    <xf numFmtId="0" fontId="0" fillId="0" borderId="0"/>
    <xf numFmtId="0" fontId="16" fillId="0" borderId="0" applyNumberFormat="0" applyFill="0" applyBorder="0" applyAlignment="0" applyProtection="0"/>
    <xf numFmtId="0" fontId="36" fillId="0" borderId="35"/>
    <xf numFmtId="43" fontId="36" fillId="0" borderId="35" applyFont="0" applyFill="0" applyBorder="0" applyAlignment="0" applyProtection="0"/>
    <xf numFmtId="0" fontId="41" fillId="0" borderId="35">
      <alignment vertical="center"/>
    </xf>
    <xf numFmtId="0" fontId="40" fillId="8" borderId="35" applyNumberFormat="0" applyBorder="0" applyAlignment="0" applyProtection="0"/>
    <xf numFmtId="0" fontId="42" fillId="9" borderId="35" applyNumberFormat="0" applyBorder="0" applyAlignment="0" applyProtection="0"/>
    <xf numFmtId="0" fontId="43" fillId="0" borderId="35"/>
  </cellStyleXfs>
  <cellXfs count="577">
    <xf numFmtId="0" fontId="0" fillId="0" borderId="0" xfId="0"/>
    <xf numFmtId="0" fontId="2" fillId="0" borderId="0" xfId="0" applyFont="1"/>
    <xf numFmtId="0" fontId="5" fillId="0" borderId="0" xfId="0" applyFont="1"/>
    <xf numFmtId="0" fontId="7" fillId="0" borderId="0" xfId="0" applyFont="1"/>
    <xf numFmtId="0" fontId="8" fillId="0" borderId="0" xfId="0" applyFont="1"/>
    <xf numFmtId="0" fontId="7" fillId="0" borderId="10" xfId="0" applyFont="1" applyBorder="1" applyAlignment="1">
      <alignment horizontal="center" vertical="center"/>
    </xf>
    <xf numFmtId="0" fontId="8" fillId="0" borderId="16" xfId="0" applyFont="1" applyBorder="1" applyAlignment="1">
      <alignment vertical="center"/>
    </xf>
    <xf numFmtId="0" fontId="12" fillId="0" borderId="0" xfId="0" applyFont="1" applyAlignment="1">
      <alignment horizontal="right" vertical="top" wrapText="1"/>
    </xf>
    <xf numFmtId="0" fontId="11" fillId="0" borderId="0" xfId="0" applyFont="1"/>
    <xf numFmtId="0" fontId="8" fillId="0" borderId="22" xfId="0" applyFont="1" applyBorder="1" applyAlignment="1">
      <alignment vertical="top" wrapText="1"/>
    </xf>
    <xf numFmtId="0" fontId="12" fillId="0" borderId="0" xfId="0" applyFont="1" applyAlignment="1">
      <alignment vertical="top" wrapText="1"/>
    </xf>
    <xf numFmtId="0" fontId="17" fillId="0" borderId="0" xfId="0" applyFont="1"/>
    <xf numFmtId="0" fontId="21" fillId="0" borderId="0" xfId="0" applyFont="1"/>
    <xf numFmtId="0" fontId="20" fillId="0" borderId="11" xfId="0" applyFont="1" applyBorder="1" applyAlignment="1">
      <alignment horizontal="center" vertical="center"/>
    </xf>
    <xf numFmtId="0" fontId="20" fillId="0" borderId="12" xfId="0" applyFont="1" applyBorder="1" applyAlignment="1">
      <alignment horizontal="center" vertical="center"/>
    </xf>
    <xf numFmtId="164" fontId="20" fillId="0" borderId="16" xfId="0" applyNumberFormat="1" applyFont="1" applyBorder="1" applyAlignment="1">
      <alignment horizontal="right" vertical="center"/>
    </xf>
    <xf numFmtId="0" fontId="26" fillId="0" borderId="0" xfId="0" applyFont="1" applyAlignment="1">
      <alignment vertical="center"/>
    </xf>
    <xf numFmtId="164" fontId="26" fillId="0" borderId="0" xfId="0" applyNumberFormat="1" applyFont="1" applyAlignment="1">
      <alignment vertical="center"/>
    </xf>
    <xf numFmtId="164" fontId="26" fillId="0" borderId="18" xfId="0" applyNumberFormat="1" applyFont="1" applyBorder="1" applyAlignment="1">
      <alignment vertical="center"/>
    </xf>
    <xf numFmtId="0" fontId="17" fillId="0" borderId="16" xfId="0" applyFont="1" applyBorder="1" applyAlignment="1">
      <alignment vertical="center"/>
    </xf>
    <xf numFmtId="0" fontId="17" fillId="0" borderId="3" xfId="0" applyFont="1" applyBorder="1" applyAlignment="1">
      <alignment horizontal="center" vertical="center"/>
    </xf>
    <xf numFmtId="0" fontId="17" fillId="0" borderId="17" xfId="0" applyFont="1" applyBorder="1" applyAlignment="1">
      <alignment horizontal="center" vertical="center"/>
    </xf>
    <xf numFmtId="0" fontId="17" fillId="0" borderId="16" xfId="0" applyFont="1" applyBorder="1" applyAlignment="1">
      <alignment horizontal="center" vertical="center"/>
    </xf>
    <xf numFmtId="0" fontId="17" fillId="0" borderId="0" xfId="0" applyFont="1" applyAlignment="1">
      <alignment vertical="center"/>
    </xf>
    <xf numFmtId="0" fontId="17" fillId="0" borderId="22" xfId="0" applyFont="1" applyBorder="1" applyAlignment="1">
      <alignment vertical="center"/>
    </xf>
    <xf numFmtId="164" fontId="26" fillId="0" borderId="16" xfId="0" applyNumberFormat="1" applyFont="1" applyBorder="1" applyAlignment="1">
      <alignment horizontal="center" vertical="center"/>
    </xf>
    <xf numFmtId="0" fontId="17" fillId="0" borderId="26" xfId="0" applyFont="1" applyBorder="1" applyAlignment="1">
      <alignment horizontal="center" vertical="center"/>
    </xf>
    <xf numFmtId="0" fontId="28" fillId="0" borderId="0" xfId="0" applyFont="1" applyAlignment="1">
      <alignment vertical="center"/>
    </xf>
    <xf numFmtId="164" fontId="28" fillId="0" borderId="0" xfId="0" applyNumberFormat="1" applyFont="1" applyAlignment="1">
      <alignment vertical="center"/>
    </xf>
    <xf numFmtId="0" fontId="29" fillId="0" borderId="35" xfId="1" applyFont="1" applyFill="1" applyBorder="1"/>
    <xf numFmtId="0" fontId="17" fillId="0" borderId="3" xfId="0" applyFont="1" applyBorder="1" applyAlignment="1">
      <alignment horizontal="left" vertical="center"/>
    </xf>
    <xf numFmtId="0" fontId="17" fillId="0" borderId="6" xfId="0" applyFont="1" applyBorder="1" applyAlignment="1">
      <alignment horizontal="center" vertical="center"/>
    </xf>
    <xf numFmtId="0" fontId="20" fillId="0" borderId="0" xfId="0" applyFont="1" applyAlignment="1">
      <alignment horizontal="center" vertical="center"/>
    </xf>
    <xf numFmtId="164" fontId="20" fillId="0" borderId="5" xfId="0" applyNumberFormat="1" applyFont="1" applyBorder="1" applyAlignment="1">
      <alignment horizontal="right" vertical="center"/>
    </xf>
    <xf numFmtId="0" fontId="26" fillId="0" borderId="18" xfId="0" applyFont="1" applyBorder="1" applyAlignment="1">
      <alignment vertical="center"/>
    </xf>
    <xf numFmtId="0" fontId="17" fillId="0" borderId="4" xfId="0" applyFont="1" applyBorder="1" applyAlignment="1">
      <alignment vertical="center"/>
    </xf>
    <xf numFmtId="0" fontId="20" fillId="0" borderId="18" xfId="0" applyFont="1" applyBorder="1" applyAlignment="1">
      <alignment horizontal="center" vertical="center"/>
    </xf>
    <xf numFmtId="164" fontId="26" fillId="0" borderId="0" xfId="0" applyNumberFormat="1" applyFont="1" applyAlignment="1">
      <alignment horizontal="center" vertical="center"/>
    </xf>
    <xf numFmtId="164" fontId="30" fillId="0" borderId="0" xfId="0" applyNumberFormat="1" applyFont="1" applyAlignment="1">
      <alignment horizontal="center" vertical="center"/>
    </xf>
    <xf numFmtId="164" fontId="30" fillId="0" borderId="18" xfId="0" applyNumberFormat="1" applyFont="1" applyBorder="1" applyAlignment="1">
      <alignment horizontal="center" vertical="center"/>
    </xf>
    <xf numFmtId="0" fontId="26" fillId="0" borderId="0" xfId="0" applyFont="1" applyAlignment="1">
      <alignment horizontal="center" vertical="center"/>
    </xf>
    <xf numFmtId="0" fontId="26" fillId="0" borderId="18" xfId="0" applyFont="1" applyBorder="1" applyAlignment="1">
      <alignment horizontal="center" vertical="center"/>
    </xf>
    <xf numFmtId="164" fontId="20" fillId="0" borderId="48" xfId="0" applyNumberFormat="1" applyFont="1" applyBorder="1" applyAlignment="1">
      <alignment horizontal="right" vertical="center"/>
    </xf>
    <xf numFmtId="0" fontId="28" fillId="0" borderId="35" xfId="0" applyFont="1" applyBorder="1" applyAlignment="1">
      <alignment vertical="center"/>
    </xf>
    <xf numFmtId="0" fontId="17" fillId="0" borderId="48" xfId="0" applyFont="1" applyBorder="1" applyAlignment="1">
      <alignment horizontal="center" vertical="center"/>
    </xf>
    <xf numFmtId="0" fontId="0" fillId="0" borderId="35" xfId="0" applyBorder="1"/>
    <xf numFmtId="0" fontId="2" fillId="0" borderId="35" xfId="0" applyFont="1" applyBorder="1"/>
    <xf numFmtId="0" fontId="25" fillId="0" borderId="4" xfId="0" applyFont="1" applyBorder="1"/>
    <xf numFmtId="0" fontId="25" fillId="0" borderId="15" xfId="0" applyFont="1" applyBorder="1"/>
    <xf numFmtId="0" fontId="17" fillId="0" borderId="37" xfId="0" applyFont="1" applyBorder="1" applyAlignment="1">
      <alignment horizontal="center" vertical="center"/>
    </xf>
    <xf numFmtId="0" fontId="26" fillId="0" borderId="35" xfId="0" applyFont="1" applyBorder="1" applyAlignment="1">
      <alignment vertical="center"/>
    </xf>
    <xf numFmtId="0" fontId="17" fillId="0" borderId="35" xfId="0" applyFont="1" applyBorder="1" applyAlignment="1">
      <alignment vertical="center"/>
    </xf>
    <xf numFmtId="0" fontId="17" fillId="0" borderId="36" xfId="0" applyFont="1" applyBorder="1" applyAlignment="1">
      <alignment vertical="center"/>
    </xf>
    <xf numFmtId="0" fontId="0" fillId="0" borderId="57" xfId="0" applyBorder="1"/>
    <xf numFmtId="0" fontId="17" fillId="0" borderId="61" xfId="0" applyFont="1" applyBorder="1" applyAlignment="1">
      <alignment horizontal="center" vertical="center"/>
    </xf>
    <xf numFmtId="0" fontId="17" fillId="0" borderId="62" xfId="0" applyFont="1" applyBorder="1" applyAlignment="1">
      <alignment horizontal="center" vertical="center"/>
    </xf>
    <xf numFmtId="164" fontId="20" fillId="0" borderId="37" xfId="0" applyNumberFormat="1" applyFont="1" applyBorder="1" applyAlignment="1">
      <alignment horizontal="right" vertical="center"/>
    </xf>
    <xf numFmtId="0" fontId="0" fillId="0" borderId="0" xfId="0" applyAlignment="1">
      <alignment wrapText="1"/>
    </xf>
    <xf numFmtId="0" fontId="25" fillId="0" borderId="5" xfId="0" applyFont="1" applyBorder="1"/>
    <xf numFmtId="0" fontId="16" fillId="0" borderId="21" xfId="1" applyBorder="1" applyAlignment="1">
      <alignment horizontal="center"/>
    </xf>
    <xf numFmtId="164" fontId="26" fillId="0" borderId="35" xfId="0" applyNumberFormat="1" applyFont="1" applyBorder="1" applyAlignment="1">
      <alignment vertical="center"/>
    </xf>
    <xf numFmtId="0" fontId="16" fillId="0" borderId="41" xfId="1" applyBorder="1" applyAlignment="1">
      <alignment horizontal="center"/>
    </xf>
    <xf numFmtId="0" fontId="35" fillId="0" borderId="0" xfId="0" applyFont="1"/>
    <xf numFmtId="0" fontId="6" fillId="0" borderId="14" xfId="0" applyFont="1" applyBorder="1" applyAlignment="1">
      <alignment horizontal="center"/>
    </xf>
    <xf numFmtId="164" fontId="26" fillId="0" borderId="49" xfId="0" applyNumberFormat="1" applyFont="1" applyBorder="1" applyAlignment="1">
      <alignment vertical="center"/>
    </xf>
    <xf numFmtId="0" fontId="16" fillId="0" borderId="21" xfId="1" applyFill="1" applyBorder="1" applyAlignment="1">
      <alignment horizontal="center"/>
    </xf>
    <xf numFmtId="0" fontId="17" fillId="0" borderId="65" xfId="0" applyFont="1" applyBorder="1" applyAlignment="1">
      <alignment vertical="center"/>
    </xf>
    <xf numFmtId="0" fontId="17" fillId="0" borderId="68" xfId="0" applyFont="1" applyBorder="1" applyAlignment="1">
      <alignment vertical="center"/>
    </xf>
    <xf numFmtId="0" fontId="29" fillId="0" borderId="0" xfId="1" applyFont="1" applyFill="1"/>
    <xf numFmtId="0" fontId="20" fillId="0" borderId="0" xfId="0" applyFont="1"/>
    <xf numFmtId="0" fontId="37" fillId="0" borderId="0" xfId="0" applyFont="1"/>
    <xf numFmtId="0" fontId="25" fillId="0" borderId="6" xfId="0" applyFont="1" applyBorder="1"/>
    <xf numFmtId="0" fontId="25" fillId="0" borderId="19" xfId="0" applyFont="1" applyBorder="1"/>
    <xf numFmtId="0" fontId="7" fillId="0" borderId="44" xfId="0" applyFont="1" applyBorder="1" applyAlignment="1">
      <alignment horizontal="center" vertical="center"/>
    </xf>
    <xf numFmtId="0" fontId="17" fillId="0" borderId="42" xfId="0" applyFont="1" applyBorder="1" applyAlignment="1">
      <alignment vertical="center"/>
    </xf>
    <xf numFmtId="2" fontId="28" fillId="0" borderId="0" xfId="0" applyNumberFormat="1" applyFont="1" applyAlignment="1">
      <alignment vertical="center"/>
    </xf>
    <xf numFmtId="2" fontId="28" fillId="0" borderId="18" xfId="0" applyNumberFormat="1" applyFont="1" applyBorder="1" applyAlignment="1">
      <alignment vertical="center"/>
    </xf>
    <xf numFmtId="0" fontId="20" fillId="0" borderId="51" xfId="0" applyFont="1" applyBorder="1" applyAlignment="1">
      <alignment horizontal="center" vertical="center"/>
    </xf>
    <xf numFmtId="0" fontId="17" fillId="0" borderId="58" xfId="0" applyFont="1" applyBorder="1" applyAlignment="1">
      <alignment vertical="center"/>
    </xf>
    <xf numFmtId="0" fontId="0" fillId="0" borderId="49" xfId="0" applyBorder="1"/>
    <xf numFmtId="0" fontId="0" fillId="0" borderId="63" xfId="0" applyBorder="1"/>
    <xf numFmtId="164" fontId="31" fillId="0" borderId="15" xfId="0" applyNumberFormat="1" applyFont="1" applyBorder="1" applyAlignment="1">
      <alignment horizontal="right" vertical="center"/>
    </xf>
    <xf numFmtId="0" fontId="28" fillId="0" borderId="32" xfId="0" applyFont="1" applyBorder="1" applyAlignment="1">
      <alignment vertical="center"/>
    </xf>
    <xf numFmtId="0" fontId="28" fillId="0" borderId="49" xfId="0" applyFont="1" applyBorder="1" applyAlignment="1">
      <alignment vertical="center"/>
    </xf>
    <xf numFmtId="0" fontId="17" fillId="0" borderId="42" xfId="0" applyFont="1" applyBorder="1" applyAlignment="1">
      <alignment horizontal="center" vertical="center"/>
    </xf>
    <xf numFmtId="0" fontId="25" fillId="0" borderId="53" xfId="0" applyFont="1" applyBorder="1"/>
    <xf numFmtId="164" fontId="31" fillId="0" borderId="52" xfId="0" applyNumberFormat="1" applyFont="1" applyBorder="1" applyAlignment="1">
      <alignment horizontal="right" vertical="center"/>
    </xf>
    <xf numFmtId="0" fontId="7" fillId="0" borderId="38" xfId="0" applyFont="1" applyBorder="1" applyAlignment="1">
      <alignment horizontal="center" vertical="center"/>
    </xf>
    <xf numFmtId="0" fontId="16" fillId="0" borderId="41" xfId="1" applyFill="1" applyBorder="1" applyAlignment="1">
      <alignment horizontal="center"/>
    </xf>
    <xf numFmtId="0" fontId="25" fillId="0" borderId="60" xfId="0" applyFont="1" applyBorder="1"/>
    <xf numFmtId="164" fontId="26" fillId="0" borderId="29" xfId="0" applyNumberFormat="1" applyFont="1" applyBorder="1" applyAlignment="1">
      <alignment vertical="center"/>
    </xf>
    <xf numFmtId="164" fontId="26" fillId="0" borderId="32" xfId="0" applyNumberFormat="1" applyFont="1" applyBorder="1" applyAlignment="1">
      <alignment vertical="center"/>
    </xf>
    <xf numFmtId="164" fontId="28" fillId="0" borderId="32" xfId="0" applyNumberFormat="1" applyFont="1" applyBorder="1" applyAlignment="1">
      <alignment vertical="center"/>
    </xf>
    <xf numFmtId="166" fontId="28" fillId="0" borderId="35" xfId="0" applyNumberFormat="1" applyFont="1" applyBorder="1" applyAlignment="1">
      <alignment vertical="center"/>
    </xf>
    <xf numFmtId="164" fontId="28" fillId="0" borderId="35" xfId="0" applyNumberFormat="1" applyFont="1" applyBorder="1" applyAlignment="1">
      <alignment vertical="center"/>
    </xf>
    <xf numFmtId="164" fontId="28" fillId="0" borderId="29" xfId="0" applyNumberFormat="1" applyFont="1" applyBorder="1" applyAlignment="1">
      <alignment vertical="center"/>
    </xf>
    <xf numFmtId="2" fontId="28" fillId="0" borderId="32" xfId="0" applyNumberFormat="1" applyFont="1" applyBorder="1" applyAlignment="1">
      <alignment vertical="center"/>
    </xf>
    <xf numFmtId="0" fontId="28" fillId="0" borderId="58" xfId="0" applyFont="1" applyBorder="1" applyAlignment="1">
      <alignment vertical="center"/>
    </xf>
    <xf numFmtId="0" fontId="17" fillId="0" borderId="39" xfId="0" applyFont="1" applyBorder="1" applyAlignment="1">
      <alignment vertical="center"/>
    </xf>
    <xf numFmtId="164" fontId="20" fillId="0" borderId="70" xfId="0" applyNumberFormat="1" applyFont="1" applyBorder="1" applyAlignment="1">
      <alignment horizontal="right" vertical="center"/>
    </xf>
    <xf numFmtId="0" fontId="20" fillId="0" borderId="45" xfId="0" applyFont="1" applyBorder="1" applyAlignment="1">
      <alignment horizontal="center" vertical="center"/>
    </xf>
    <xf numFmtId="0" fontId="20" fillId="0" borderId="74" xfId="0" applyFont="1" applyBorder="1" applyAlignment="1">
      <alignment horizontal="center" vertical="center"/>
    </xf>
    <xf numFmtId="0" fontId="17" fillId="0" borderId="49" xfId="0" applyFont="1" applyBorder="1" applyAlignment="1">
      <alignment vertical="center"/>
    </xf>
    <xf numFmtId="0" fontId="6" fillId="0" borderId="35" xfId="0" applyFont="1" applyBorder="1"/>
    <xf numFmtId="0" fontId="20" fillId="0" borderId="78" xfId="0" applyFont="1" applyBorder="1" applyAlignment="1">
      <alignment horizontal="center" vertical="center"/>
    </xf>
    <xf numFmtId="0" fontId="17" fillId="0" borderId="79" xfId="0" applyFont="1" applyBorder="1"/>
    <xf numFmtId="0" fontId="17" fillId="0" borderId="80" xfId="0" applyFont="1" applyBorder="1"/>
    <xf numFmtId="164" fontId="20" fillId="0" borderId="47" xfId="0" applyNumberFormat="1" applyFont="1" applyBorder="1" applyAlignment="1">
      <alignment horizontal="right" vertical="center"/>
    </xf>
    <xf numFmtId="164" fontId="26" fillId="0" borderId="81" xfId="0" applyNumberFormat="1" applyFont="1" applyBorder="1" applyAlignment="1">
      <alignment vertical="center"/>
    </xf>
    <xf numFmtId="0" fontId="8" fillId="0" borderId="64" xfId="0" applyFont="1" applyBorder="1"/>
    <xf numFmtId="164" fontId="31" fillId="0" borderId="82" xfId="0" applyNumberFormat="1" applyFont="1" applyBorder="1" applyAlignment="1">
      <alignment horizontal="right" vertical="center"/>
    </xf>
    <xf numFmtId="0" fontId="28" fillId="0" borderId="81" xfId="0" applyFont="1" applyBorder="1" applyAlignment="1">
      <alignment vertical="center"/>
    </xf>
    <xf numFmtId="0" fontId="25" fillId="0" borderId="47" xfId="0" applyFont="1" applyBorder="1"/>
    <xf numFmtId="0" fontId="25" fillId="0" borderId="7" xfId="0" applyFont="1" applyBorder="1"/>
    <xf numFmtId="0" fontId="25" fillId="0" borderId="50" xfId="0" applyFont="1" applyBorder="1"/>
    <xf numFmtId="164" fontId="20" fillId="0" borderId="42" xfId="0" applyNumberFormat="1" applyFont="1" applyBorder="1" applyAlignment="1">
      <alignment horizontal="center" vertical="center"/>
    </xf>
    <xf numFmtId="0" fontId="0" fillId="0" borderId="42" xfId="0" applyBorder="1"/>
    <xf numFmtId="0" fontId="20" fillId="0" borderId="83" xfId="0" applyFont="1" applyBorder="1" applyAlignment="1">
      <alignment horizontal="center" vertical="center"/>
    </xf>
    <xf numFmtId="164" fontId="31" fillId="0" borderId="48" xfId="0" applyNumberFormat="1" applyFont="1" applyBorder="1" applyAlignment="1">
      <alignment horizontal="right" vertical="center"/>
    </xf>
    <xf numFmtId="0" fontId="28" fillId="0" borderId="69" xfId="0" applyFont="1" applyBorder="1" applyAlignment="1">
      <alignment vertical="center"/>
    </xf>
    <xf numFmtId="164" fontId="31" fillId="0" borderId="47" xfId="0" applyNumberFormat="1" applyFont="1" applyBorder="1" applyAlignment="1">
      <alignment horizontal="right" vertical="center"/>
    </xf>
    <xf numFmtId="0" fontId="20" fillId="0" borderId="84" xfId="0" applyFont="1" applyBorder="1" applyAlignment="1">
      <alignment horizontal="center" vertical="center"/>
    </xf>
    <xf numFmtId="164" fontId="20" fillId="0" borderId="82" xfId="0" applyNumberFormat="1" applyFont="1" applyBorder="1" applyAlignment="1">
      <alignment horizontal="right" vertical="center"/>
    </xf>
    <xf numFmtId="0" fontId="20" fillId="0" borderId="85" xfId="0" applyFont="1" applyBorder="1" applyAlignment="1">
      <alignment horizontal="center" vertical="center"/>
    </xf>
    <xf numFmtId="164" fontId="30" fillId="0" borderId="42" xfId="0" applyNumberFormat="1" applyFont="1" applyBorder="1" applyAlignment="1">
      <alignment horizontal="center" vertical="center"/>
    </xf>
    <xf numFmtId="0" fontId="17" fillId="0" borderId="7" xfId="0" applyFont="1" applyBorder="1" applyAlignment="1">
      <alignment vertical="center"/>
    </xf>
    <xf numFmtId="0" fontId="17" fillId="0" borderId="77" xfId="0" applyFont="1" applyBorder="1" applyAlignment="1">
      <alignment horizontal="center" vertical="center"/>
    </xf>
    <xf numFmtId="0" fontId="25" fillId="0" borderId="82" xfId="0" applyFont="1" applyBorder="1"/>
    <xf numFmtId="0" fontId="16" fillId="0" borderId="35" xfId="1" applyFill="1" applyBorder="1"/>
    <xf numFmtId="0" fontId="8" fillId="0" borderId="36" xfId="0" applyFont="1" applyBorder="1" applyAlignment="1">
      <alignment vertical="top" wrapText="1"/>
    </xf>
    <xf numFmtId="0" fontId="8" fillId="0" borderId="16" xfId="0" applyFont="1" applyBorder="1" applyAlignment="1">
      <alignment horizontal="center" vertical="center"/>
    </xf>
    <xf numFmtId="0" fontId="4" fillId="0" borderId="26" xfId="0" applyFont="1" applyBorder="1" applyAlignment="1">
      <alignment horizontal="center" vertical="center"/>
    </xf>
    <xf numFmtId="0" fontId="33" fillId="0" borderId="35" xfId="0" applyFont="1" applyBorder="1"/>
    <xf numFmtId="0" fontId="35" fillId="0" borderId="35" xfId="0" applyFont="1" applyBorder="1"/>
    <xf numFmtId="164" fontId="46" fillId="0" borderId="16" xfId="0" applyNumberFormat="1" applyFont="1" applyBorder="1" applyAlignment="1">
      <alignment horizontal="right" vertical="center"/>
    </xf>
    <xf numFmtId="164" fontId="46" fillId="0" borderId="54" xfId="0" applyNumberFormat="1" applyFont="1" applyBorder="1" applyAlignment="1">
      <alignment horizontal="right" vertical="center"/>
    </xf>
    <xf numFmtId="0" fontId="17" fillId="0" borderId="39" xfId="0" applyFont="1" applyBorder="1" applyAlignment="1">
      <alignment horizontal="center" vertical="center"/>
    </xf>
    <xf numFmtId="0" fontId="17" fillId="0" borderId="40" xfId="0" applyFont="1" applyBorder="1" applyAlignment="1">
      <alignment horizontal="center" vertical="center"/>
    </xf>
    <xf numFmtId="167" fontId="47" fillId="0" borderId="35" xfId="0" applyNumberFormat="1" applyFont="1" applyBorder="1" applyAlignment="1">
      <alignment horizontal="center"/>
    </xf>
    <xf numFmtId="0" fontId="24" fillId="0" borderId="0" xfId="0" applyFont="1"/>
    <xf numFmtId="0" fontId="13" fillId="0" borderId="0" xfId="0" applyFont="1" applyAlignment="1">
      <alignment wrapText="1"/>
    </xf>
    <xf numFmtId="0" fontId="48" fillId="0" borderId="0" xfId="0" applyFont="1" applyAlignment="1">
      <alignment horizontal="center"/>
    </xf>
    <xf numFmtId="0" fontId="50" fillId="0" borderId="35" xfId="0" applyFont="1" applyBorder="1" applyAlignment="1">
      <alignment vertical="center"/>
    </xf>
    <xf numFmtId="0" fontId="12" fillId="0" borderId="42" xfId="0" applyFont="1" applyBorder="1" applyAlignment="1">
      <alignment horizontal="right" vertical="top" wrapText="1"/>
    </xf>
    <xf numFmtId="0" fontId="18" fillId="0" borderId="35" xfId="0" applyFont="1" applyBorder="1" applyAlignment="1">
      <alignment vertical="center"/>
    </xf>
    <xf numFmtId="0" fontId="34" fillId="0" borderId="40" xfId="0" applyFont="1" applyBorder="1" applyAlignment="1">
      <alignment horizontal="center" vertical="center"/>
    </xf>
    <xf numFmtId="0" fontId="4" fillId="0" borderId="48" xfId="0" applyFont="1" applyBorder="1" applyAlignment="1">
      <alignment horizontal="center" vertical="center"/>
    </xf>
    <xf numFmtId="0" fontId="4" fillId="0" borderId="35" xfId="0" applyFont="1" applyBorder="1" applyAlignment="1">
      <alignment vertical="center"/>
    </xf>
    <xf numFmtId="164" fontId="16" fillId="0" borderId="68" xfId="1" applyNumberFormat="1" applyFill="1" applyBorder="1" applyAlignment="1">
      <alignment vertical="center"/>
    </xf>
    <xf numFmtId="0" fontId="52" fillId="0" borderId="40" xfId="4" applyFont="1" applyBorder="1" applyAlignment="1">
      <alignment horizontal="center" vertical="center"/>
    </xf>
    <xf numFmtId="164" fontId="28" fillId="0" borderId="49" xfId="0" applyNumberFormat="1" applyFont="1" applyBorder="1" applyAlignment="1">
      <alignment vertical="center"/>
    </xf>
    <xf numFmtId="0" fontId="13" fillId="0" borderId="35" xfId="0" applyFont="1" applyBorder="1" applyAlignment="1">
      <alignment vertical="top" wrapText="1"/>
    </xf>
    <xf numFmtId="164" fontId="46" fillId="0" borderId="5" xfId="0" applyNumberFormat="1" applyFont="1" applyBorder="1" applyAlignment="1">
      <alignment horizontal="right" vertical="center"/>
    </xf>
    <xf numFmtId="0" fontId="25" fillId="0" borderId="0" xfId="0" applyFont="1" applyAlignment="1">
      <alignment vertical="center"/>
    </xf>
    <xf numFmtId="164" fontId="25" fillId="0" borderId="0" xfId="0" applyNumberFormat="1" applyFont="1" applyAlignment="1">
      <alignment vertical="center"/>
    </xf>
    <xf numFmtId="164" fontId="25" fillId="0" borderId="32" xfId="0" applyNumberFormat="1" applyFont="1" applyBorder="1" applyAlignment="1">
      <alignment vertical="center"/>
    </xf>
    <xf numFmtId="0" fontId="55" fillId="0" borderId="0" xfId="0" applyFont="1"/>
    <xf numFmtId="0" fontId="17" fillId="0" borderId="39" xfId="0" applyFont="1" applyBorder="1" applyAlignment="1">
      <alignment horizontal="left" vertical="center"/>
    </xf>
    <xf numFmtId="0" fontId="25" fillId="0" borderId="39" xfId="0" applyFont="1" applyBorder="1"/>
    <xf numFmtId="0" fontId="16" fillId="0" borderId="67" xfId="1" applyFill="1" applyBorder="1" applyAlignment="1">
      <alignment horizontal="center"/>
    </xf>
    <xf numFmtId="0" fontId="8" fillId="0" borderId="42" xfId="0" applyFont="1" applyBorder="1" applyAlignment="1">
      <alignment vertical="top" wrapText="1"/>
    </xf>
    <xf numFmtId="164" fontId="26" fillId="0" borderId="39" xfId="0" applyNumberFormat="1" applyFont="1" applyBorder="1" applyAlignment="1">
      <alignment horizontal="center" vertical="center"/>
    </xf>
    <xf numFmtId="0" fontId="17" fillId="0" borderId="27" xfId="0" applyFont="1" applyBorder="1" applyAlignment="1">
      <alignment vertical="center"/>
    </xf>
    <xf numFmtId="0" fontId="17" fillId="0" borderId="97" xfId="0" applyFont="1" applyBorder="1" applyAlignment="1">
      <alignment horizontal="center" vertical="center"/>
    </xf>
    <xf numFmtId="164" fontId="26" fillId="0" borderId="42" xfId="0" applyNumberFormat="1" applyFont="1" applyBorder="1" applyAlignment="1">
      <alignment horizontal="center" vertical="center"/>
    </xf>
    <xf numFmtId="0" fontId="17" fillId="0" borderId="97" xfId="0" applyFont="1" applyBorder="1" applyAlignment="1">
      <alignment vertical="center"/>
    </xf>
    <xf numFmtId="0" fontId="17" fillId="0" borderId="91" xfId="0" applyFont="1" applyBorder="1" applyAlignment="1">
      <alignment horizontal="left" vertical="center"/>
    </xf>
    <xf numFmtId="0" fontId="25" fillId="0" borderId="91" xfId="0" applyFont="1" applyBorder="1"/>
    <xf numFmtId="0" fontId="17" fillId="0" borderId="92" xfId="0" applyFont="1" applyBorder="1" applyAlignment="1">
      <alignment horizontal="center" vertical="center"/>
    </xf>
    <xf numFmtId="0" fontId="20" fillId="0" borderId="88" xfId="0" applyFont="1" applyBorder="1" applyAlignment="1">
      <alignment horizontal="center" vertical="center"/>
    </xf>
    <xf numFmtId="0" fontId="20" fillId="0" borderId="89" xfId="0" applyFont="1" applyBorder="1" applyAlignment="1">
      <alignment horizontal="center" vertical="center"/>
    </xf>
    <xf numFmtId="0" fontId="45" fillId="0" borderId="0" xfId="0" applyFont="1" applyAlignment="1">
      <alignment horizontal="left" vertical="top" wrapText="1"/>
    </xf>
    <xf numFmtId="0" fontId="13" fillId="10" borderId="44" xfId="0" applyFont="1" applyFill="1" applyBorder="1" applyAlignment="1">
      <alignment vertical="top" wrapText="1"/>
    </xf>
    <xf numFmtId="0" fontId="17" fillId="0" borderId="4" xfId="0" applyFont="1" applyBorder="1" applyAlignment="1">
      <alignment horizontal="center" vertical="center"/>
    </xf>
    <xf numFmtId="164" fontId="20" fillId="0" borderId="39" xfId="0" applyNumberFormat="1" applyFont="1" applyBorder="1" applyAlignment="1">
      <alignment horizontal="center" vertical="center"/>
    </xf>
    <xf numFmtId="0" fontId="17" fillId="0" borderId="32" xfId="0" applyFont="1" applyBorder="1" applyAlignment="1">
      <alignment horizontal="center" vertical="center"/>
    </xf>
    <xf numFmtId="0" fontId="17" fillId="0" borderId="35" xfId="0" applyFont="1" applyBorder="1" applyAlignment="1">
      <alignment horizontal="center" vertical="center"/>
    </xf>
    <xf numFmtId="0" fontId="25" fillId="0" borderId="35" xfId="0" applyFont="1" applyBorder="1"/>
    <xf numFmtId="0" fontId="10" fillId="0" borderId="35" xfId="0" applyFont="1" applyBorder="1"/>
    <xf numFmtId="0" fontId="4" fillId="0" borderId="35" xfId="0" applyFont="1" applyBorder="1"/>
    <xf numFmtId="0" fontId="7" fillId="0" borderId="64" xfId="0" applyFont="1" applyBorder="1" applyAlignment="1">
      <alignment vertical="center"/>
    </xf>
    <xf numFmtId="166" fontId="28" fillId="0" borderId="81" xfId="0" applyNumberFormat="1" applyFont="1" applyBorder="1" applyAlignment="1">
      <alignment vertical="center"/>
    </xf>
    <xf numFmtId="0" fontId="12" fillId="0" borderId="35" xfId="0" applyFont="1" applyBorder="1" applyAlignment="1">
      <alignment vertical="top" wrapText="1"/>
    </xf>
    <xf numFmtId="0" fontId="7" fillId="0" borderId="64" xfId="0" applyFont="1" applyBorder="1" applyAlignment="1">
      <alignment horizontal="center" vertical="center"/>
    </xf>
    <xf numFmtId="0" fontId="17" fillId="0" borderId="105" xfId="0" applyFont="1" applyBorder="1" applyAlignment="1">
      <alignment horizontal="center" vertical="center"/>
    </xf>
    <xf numFmtId="164" fontId="26" fillId="0" borderId="27" xfId="0" applyNumberFormat="1" applyFont="1" applyBorder="1" applyAlignment="1">
      <alignment horizontal="center" vertical="center"/>
    </xf>
    <xf numFmtId="0" fontId="56" fillId="0" borderId="35" xfId="0" applyFont="1" applyBorder="1" applyAlignment="1">
      <alignment horizontal="right"/>
    </xf>
    <xf numFmtId="164" fontId="20" fillId="0" borderId="35" xfId="0" applyNumberFormat="1" applyFont="1" applyBorder="1" applyAlignment="1">
      <alignment horizontal="center" vertical="center"/>
    </xf>
    <xf numFmtId="0" fontId="15" fillId="0" borderId="44" xfId="0" applyFont="1" applyBorder="1" applyAlignment="1">
      <alignment horizontal="right" vertical="center"/>
    </xf>
    <xf numFmtId="0" fontId="57" fillId="0" borderId="44" xfId="0" applyFont="1" applyBorder="1" applyAlignment="1">
      <alignment horizontal="left" vertical="center"/>
    </xf>
    <xf numFmtId="0" fontId="57" fillId="0" borderId="43" xfId="0" applyFont="1" applyBorder="1" applyAlignment="1">
      <alignment horizontal="left" vertical="center"/>
    </xf>
    <xf numFmtId="0" fontId="57" fillId="0" borderId="66" xfId="0" applyFont="1" applyBorder="1" applyAlignment="1">
      <alignment horizontal="center" vertical="center"/>
    </xf>
    <xf numFmtId="0" fontId="57" fillId="0" borderId="10" xfId="0" applyFont="1" applyBorder="1" applyAlignment="1">
      <alignment horizontal="center" vertical="center"/>
    </xf>
    <xf numFmtId="0" fontId="58" fillId="0" borderId="41" xfId="1" applyFont="1" applyFill="1" applyBorder="1" applyAlignment="1">
      <alignment horizontal="center"/>
    </xf>
    <xf numFmtId="0" fontId="53" fillId="0" borderId="42" xfId="0" applyFont="1" applyBorder="1" applyAlignment="1">
      <alignment vertical="top" wrapText="1"/>
    </xf>
    <xf numFmtId="0" fontId="54" fillId="0" borderId="0" xfId="0" applyFont="1"/>
    <xf numFmtId="0" fontId="59" fillId="0" borderId="35" xfId="0" applyFont="1" applyBorder="1" applyAlignment="1">
      <alignment horizontal="center" vertical="center" wrapText="1"/>
    </xf>
    <xf numFmtId="0" fontId="23" fillId="0" borderId="35" xfId="0" applyFont="1" applyBorder="1" applyAlignment="1">
      <alignment horizontal="center" vertical="center" wrapText="1"/>
    </xf>
    <xf numFmtId="0" fontId="23" fillId="0" borderId="35" xfId="0" applyFont="1" applyBorder="1" applyAlignment="1">
      <alignment horizontal="center" vertical="center"/>
    </xf>
    <xf numFmtId="3" fontId="23" fillId="0" borderId="35" xfId="0" applyNumberFormat="1" applyFont="1" applyBorder="1" applyAlignment="1">
      <alignment horizontal="center" vertical="center"/>
    </xf>
    <xf numFmtId="0" fontId="47" fillId="0" borderId="0" xfId="0" applyFont="1" applyAlignment="1">
      <alignment horizontal="center"/>
    </xf>
    <xf numFmtId="0" fontId="60" fillId="0" borderId="0" xfId="0" applyFont="1"/>
    <xf numFmtId="0" fontId="49" fillId="0" borderId="0" xfId="0" applyFont="1"/>
    <xf numFmtId="0" fontId="17" fillId="0" borderId="4" xfId="0" applyFont="1" applyBorder="1" applyAlignment="1">
      <alignment horizontal="left" vertical="center"/>
    </xf>
    <xf numFmtId="0" fontId="19" fillId="0" borderId="4" xfId="0" applyFont="1" applyBorder="1" applyAlignment="1">
      <alignment horizontal="center" vertical="center"/>
    </xf>
    <xf numFmtId="0" fontId="19" fillId="0" borderId="35" xfId="0" applyFont="1" applyBorder="1" applyAlignment="1">
      <alignment vertical="center"/>
    </xf>
    <xf numFmtId="0" fontId="51" fillId="0" borderId="22" xfId="0" applyFont="1" applyBorder="1" applyAlignment="1">
      <alignment horizontal="right" vertical="top" wrapText="1"/>
    </xf>
    <xf numFmtId="0" fontId="11" fillId="0" borderId="35" xfId="0" applyFont="1" applyBorder="1"/>
    <xf numFmtId="0" fontId="61" fillId="0" borderId="0" xfId="1" applyFont="1" applyFill="1"/>
    <xf numFmtId="0" fontId="62" fillId="0" borderId="0" xfId="0" applyFont="1"/>
    <xf numFmtId="0" fontId="61" fillId="0" borderId="35" xfId="1" applyFont="1" applyFill="1" applyBorder="1"/>
    <xf numFmtId="0" fontId="9" fillId="0" borderId="43" xfId="0" applyFont="1" applyBorder="1" applyAlignment="1">
      <alignment horizontal="left" vertical="center"/>
    </xf>
    <xf numFmtId="0" fontId="9" fillId="10" borderId="44" xfId="0" applyFont="1" applyFill="1" applyBorder="1" applyAlignment="1">
      <alignment horizontal="left" vertical="center"/>
    </xf>
    <xf numFmtId="0" fontId="9" fillId="0" borderId="44" xfId="0" applyFont="1" applyBorder="1" applyAlignment="1">
      <alignment horizontal="left" vertical="center"/>
    </xf>
    <xf numFmtId="0" fontId="9" fillId="0" borderId="38" xfId="0" applyFont="1" applyBorder="1" applyAlignment="1">
      <alignment horizontal="left" vertical="center"/>
    </xf>
    <xf numFmtId="0" fontId="9" fillId="0" borderId="66" xfId="0" applyFont="1" applyBorder="1" applyAlignment="1">
      <alignment horizontal="left" vertical="center"/>
    </xf>
    <xf numFmtId="0" fontId="9" fillId="0" borderId="66" xfId="0" applyFont="1" applyBorder="1" applyAlignment="1">
      <alignment vertical="center"/>
    </xf>
    <xf numFmtId="0" fontId="9" fillId="0" borderId="9" xfId="0" applyFont="1" applyBorder="1" applyAlignment="1">
      <alignment horizontal="left" vertical="center"/>
    </xf>
    <xf numFmtId="0" fontId="9" fillId="0" borderId="10" xfId="0" applyFont="1" applyBorder="1" applyAlignment="1">
      <alignment horizontal="left" vertical="center"/>
    </xf>
    <xf numFmtId="0" fontId="33" fillId="0" borderId="35" xfId="0" applyFont="1" applyBorder="1" applyAlignment="1">
      <alignment horizontal="right" vertical="top" wrapText="1"/>
    </xf>
    <xf numFmtId="0" fontId="2" fillId="0" borderId="42" xfId="0" applyFont="1" applyBorder="1" applyAlignment="1">
      <alignment horizontal="right" vertical="top" wrapText="1"/>
    </xf>
    <xf numFmtId="0" fontId="33" fillId="0" borderId="42" xfId="0" applyFont="1" applyBorder="1" applyAlignment="1">
      <alignment horizontal="right" vertical="top" wrapText="1"/>
    </xf>
    <xf numFmtId="0" fontId="73" fillId="0" borderId="35" xfId="0" applyFont="1" applyBorder="1" applyAlignment="1">
      <alignment horizontal="right"/>
    </xf>
    <xf numFmtId="0" fontId="35" fillId="0" borderId="42" xfId="0" applyFont="1" applyBorder="1" applyAlignment="1">
      <alignment horizontal="right"/>
    </xf>
    <xf numFmtId="0" fontId="73" fillId="0" borderId="42" xfId="0" applyFont="1" applyBorder="1" applyAlignment="1">
      <alignment horizontal="right"/>
    </xf>
    <xf numFmtId="0" fontId="39" fillId="0" borderId="35" xfId="0" applyFont="1" applyBorder="1" applyAlignment="1">
      <alignment horizontal="right"/>
    </xf>
    <xf numFmtId="0" fontId="46" fillId="0" borderId="25" xfId="0" applyFont="1" applyBorder="1" applyAlignment="1">
      <alignment horizontal="right" vertical="top" wrapText="1"/>
    </xf>
    <xf numFmtId="0" fontId="39" fillId="0" borderId="42" xfId="0" applyFont="1" applyBorder="1" applyAlignment="1">
      <alignment horizontal="right"/>
    </xf>
    <xf numFmtId="0" fontId="46" fillId="0" borderId="35" xfId="0" applyFont="1" applyBorder="1" applyAlignment="1">
      <alignment horizontal="right" vertical="top" wrapText="1"/>
    </xf>
    <xf numFmtId="0" fontId="20" fillId="0" borderId="35" xfId="0" applyFont="1" applyBorder="1" applyAlignment="1">
      <alignment horizontal="right" vertical="top" wrapText="1"/>
    </xf>
    <xf numFmtId="0" fontId="46" fillId="0" borderId="42" xfId="0" applyFont="1" applyBorder="1" applyAlignment="1">
      <alignment horizontal="right" vertical="top" wrapText="1"/>
    </xf>
    <xf numFmtId="0" fontId="37" fillId="0" borderId="35" xfId="0" applyFont="1" applyBorder="1" applyAlignment="1">
      <alignment horizontal="right"/>
    </xf>
    <xf numFmtId="0" fontId="75" fillId="11" borderId="96" xfId="0" applyFont="1" applyFill="1" applyBorder="1" applyAlignment="1">
      <alignment horizontal="center"/>
    </xf>
    <xf numFmtId="0" fontId="75" fillId="11" borderId="90" xfId="0" applyFont="1" applyFill="1" applyBorder="1" applyAlignment="1">
      <alignment horizontal="center"/>
    </xf>
    <xf numFmtId="168" fontId="76" fillId="0" borderId="39" xfId="0" applyNumberFormat="1" applyFont="1" applyBorder="1" applyAlignment="1">
      <alignment horizontal="center"/>
    </xf>
    <xf numFmtId="168" fontId="76" fillId="0" borderId="40" xfId="0" applyNumberFormat="1" applyFont="1" applyBorder="1" applyAlignment="1">
      <alignment horizontal="center"/>
    </xf>
    <xf numFmtId="168" fontId="76" fillId="0" borderId="91" xfId="0" applyNumberFormat="1" applyFont="1" applyBorder="1" applyAlignment="1">
      <alignment horizontal="center"/>
    </xf>
    <xf numFmtId="168" fontId="76" fillId="0" borderId="92" xfId="0" applyNumberFormat="1" applyFont="1" applyBorder="1" applyAlignment="1">
      <alignment horizontal="center"/>
    </xf>
    <xf numFmtId="0" fontId="77" fillId="0" borderId="106" xfId="0" applyFont="1" applyBorder="1" applyAlignment="1">
      <alignment wrapText="1"/>
    </xf>
    <xf numFmtId="0" fontId="77" fillId="0" borderId="107" xfId="0" applyFont="1" applyBorder="1" applyAlignment="1">
      <alignment wrapText="1"/>
    </xf>
    <xf numFmtId="0" fontId="77" fillId="0" borderId="108" xfId="0" applyFont="1" applyBorder="1" applyAlignment="1">
      <alignment wrapText="1"/>
    </xf>
    <xf numFmtId="0" fontId="77" fillId="0" borderId="109" xfId="0" applyFont="1" applyBorder="1" applyAlignment="1">
      <alignment wrapText="1"/>
    </xf>
    <xf numFmtId="0" fontId="77" fillId="0" borderId="110" xfId="0" applyFont="1" applyBorder="1" applyAlignment="1">
      <alignment wrapText="1"/>
    </xf>
    <xf numFmtId="0" fontId="77" fillId="0" borderId="111" xfId="0" applyFont="1" applyBorder="1" applyAlignment="1">
      <alignment wrapText="1"/>
    </xf>
    <xf numFmtId="0" fontId="77" fillId="7" borderId="109" xfId="0" applyFont="1" applyFill="1" applyBorder="1" applyAlignment="1">
      <alignment wrapText="1"/>
    </xf>
    <xf numFmtId="0" fontId="77" fillId="7" borderId="110" xfId="0" applyFont="1" applyFill="1" applyBorder="1" applyAlignment="1">
      <alignment wrapText="1"/>
    </xf>
    <xf numFmtId="0" fontId="77" fillId="7" borderId="110" xfId="0" applyFont="1" applyFill="1" applyBorder="1" applyAlignment="1">
      <alignment horizontal="right" wrapText="1"/>
    </xf>
    <xf numFmtId="0" fontId="77" fillId="7" borderId="111" xfId="0" applyFont="1" applyFill="1" applyBorder="1" applyAlignment="1">
      <alignment horizontal="right" wrapText="1"/>
    </xf>
    <xf numFmtId="0" fontId="77" fillId="7" borderId="112" xfId="0" applyFont="1" applyFill="1" applyBorder="1" applyAlignment="1">
      <alignment wrapText="1"/>
    </xf>
    <xf numFmtId="0" fontId="77" fillId="7" borderId="113" xfId="0" applyFont="1" applyFill="1" applyBorder="1" applyAlignment="1">
      <alignment horizontal="right" wrapText="1"/>
    </xf>
    <xf numFmtId="0" fontId="77" fillId="7" borderId="113" xfId="0" applyFont="1" applyFill="1" applyBorder="1" applyAlignment="1">
      <alignment wrapText="1"/>
    </xf>
    <xf numFmtId="0" fontId="77" fillId="7" borderId="114" xfId="0" applyFont="1" applyFill="1" applyBorder="1" applyAlignment="1">
      <alignment horizontal="right" wrapText="1"/>
    </xf>
    <xf numFmtId="0" fontId="77" fillId="0" borderId="110" xfId="0" applyFont="1" applyBorder="1" applyAlignment="1">
      <alignment horizontal="right" wrapText="1"/>
    </xf>
    <xf numFmtId="0" fontId="77" fillId="0" borderId="111" xfId="0" applyFont="1" applyBorder="1" applyAlignment="1">
      <alignment horizontal="right" wrapText="1"/>
    </xf>
    <xf numFmtId="0" fontId="77" fillId="0" borderId="112" xfId="0" applyFont="1" applyBorder="1" applyAlignment="1">
      <alignment wrapText="1"/>
    </xf>
    <xf numFmtId="0" fontId="77" fillId="0" borderId="113" xfId="0" applyFont="1" applyBorder="1" applyAlignment="1">
      <alignment wrapText="1"/>
    </xf>
    <xf numFmtId="0" fontId="77" fillId="0" borderId="113" xfId="0" applyFont="1" applyBorder="1" applyAlignment="1">
      <alignment horizontal="right" wrapText="1"/>
    </xf>
    <xf numFmtId="0" fontId="77" fillId="0" borderId="114" xfId="0" applyFont="1" applyBorder="1" applyAlignment="1">
      <alignment horizontal="right" wrapText="1"/>
    </xf>
    <xf numFmtId="0" fontId="77" fillId="0" borderId="110" xfId="0" applyFont="1" applyBorder="1" applyAlignment="1">
      <alignment horizontal="center" wrapText="1"/>
    </xf>
    <xf numFmtId="0" fontId="77" fillId="0" borderId="111" xfId="0" applyFont="1" applyBorder="1" applyAlignment="1">
      <alignment horizontal="center" wrapText="1"/>
    </xf>
    <xf numFmtId="0" fontId="77" fillId="0" borderId="113" xfId="0" applyFont="1" applyBorder="1" applyAlignment="1">
      <alignment horizontal="center" wrapText="1"/>
    </xf>
    <xf numFmtId="0" fontId="77" fillId="0" borderId="114" xfId="0" applyFont="1" applyBorder="1" applyAlignment="1">
      <alignment horizontal="center" wrapText="1"/>
    </xf>
    <xf numFmtId="0" fontId="78" fillId="0" borderId="35" xfId="0" applyFont="1" applyBorder="1"/>
    <xf numFmtId="0" fontId="77" fillId="7" borderId="111" xfId="0" applyFont="1" applyFill="1" applyBorder="1" applyAlignment="1">
      <alignment wrapText="1"/>
    </xf>
    <xf numFmtId="0" fontId="17" fillId="0" borderId="47" xfId="0" applyFont="1" applyBorder="1" applyAlignment="1">
      <alignment horizontal="center" vertical="center"/>
    </xf>
    <xf numFmtId="0" fontId="17" fillId="0" borderId="35" xfId="0" applyFont="1" applyBorder="1" applyAlignment="1">
      <alignment horizontal="left" vertical="center"/>
    </xf>
    <xf numFmtId="0" fontId="16" fillId="0" borderId="42" xfId="1" applyFill="1" applyBorder="1" applyAlignment="1">
      <alignment horizontal="center"/>
    </xf>
    <xf numFmtId="164" fontId="20" fillId="0" borderId="39" xfId="0" applyNumberFormat="1" applyFont="1" applyBorder="1" applyAlignment="1">
      <alignment horizontal="right" vertical="center"/>
    </xf>
    <xf numFmtId="0" fontId="17" fillId="0" borderId="86" xfId="0" applyFont="1" applyBorder="1"/>
    <xf numFmtId="0" fontId="28" fillId="0" borderId="35" xfId="0" applyFont="1" applyBorder="1" applyAlignment="1">
      <alignment horizontal="center" vertical="center"/>
    </xf>
    <xf numFmtId="0" fontId="28" fillId="0" borderId="42" xfId="0" applyFont="1" applyBorder="1" applyAlignment="1">
      <alignment horizontal="center" vertical="center"/>
    </xf>
    <xf numFmtId="0" fontId="17" fillId="0" borderId="32" xfId="0" applyFont="1" applyBorder="1" applyAlignment="1">
      <alignment horizontal="left" vertical="center"/>
    </xf>
    <xf numFmtId="0" fontId="17" fillId="0" borderId="115" xfId="0" applyFont="1" applyBorder="1" applyAlignment="1">
      <alignment horizontal="center" vertical="center"/>
    </xf>
    <xf numFmtId="164" fontId="46" fillId="0" borderId="39" xfId="0" applyNumberFormat="1" applyFont="1" applyBorder="1" applyAlignment="1">
      <alignment horizontal="right" vertical="center"/>
    </xf>
    <xf numFmtId="164" fontId="31" fillId="0" borderId="40" xfId="0" applyNumberFormat="1" applyFont="1" applyBorder="1" applyAlignment="1">
      <alignment horizontal="right" vertical="center"/>
    </xf>
    <xf numFmtId="0" fontId="17" fillId="0" borderId="117" xfId="0" applyFont="1" applyBorder="1" applyAlignment="1">
      <alignment horizontal="left" vertical="center"/>
    </xf>
    <xf numFmtId="0" fontId="2" fillId="0" borderId="35" xfId="0" applyFont="1" applyBorder="1" applyAlignment="1">
      <alignment horizontal="right" vertical="top" wrapText="1"/>
    </xf>
    <xf numFmtId="0" fontId="17" fillId="0" borderId="68" xfId="0" applyFont="1" applyBorder="1" applyAlignment="1">
      <alignment horizontal="center" vertical="center"/>
    </xf>
    <xf numFmtId="0" fontId="39" fillId="0" borderId="42" xfId="0" applyFont="1" applyBorder="1" applyAlignment="1">
      <alignment horizontal="right" wrapText="1"/>
    </xf>
    <xf numFmtId="0" fontId="12" fillId="0" borderId="35" xfId="0" applyFont="1" applyBorder="1" applyAlignment="1">
      <alignment horizontal="right" vertical="top" wrapText="1"/>
    </xf>
    <xf numFmtId="164" fontId="26" fillId="0" borderId="35" xfId="0" applyNumberFormat="1" applyFont="1" applyBorder="1" applyAlignment="1">
      <alignment horizontal="center" vertical="center"/>
    </xf>
    <xf numFmtId="0" fontId="57" fillId="0" borderId="14" xfId="0" applyFont="1" applyBorder="1" applyAlignment="1">
      <alignment horizontal="left" vertical="center"/>
    </xf>
    <xf numFmtId="0" fontId="17" fillId="0" borderId="118" xfId="0" applyFont="1" applyBorder="1" applyAlignment="1">
      <alignment vertical="center"/>
    </xf>
    <xf numFmtId="164" fontId="20" fillId="0" borderId="42" xfId="0" applyNumberFormat="1" applyFont="1" applyBorder="1" applyAlignment="1">
      <alignment vertical="center"/>
    </xf>
    <xf numFmtId="164" fontId="26" fillId="6" borderId="42" xfId="0" applyNumberFormat="1" applyFont="1" applyFill="1" applyBorder="1" applyAlignment="1">
      <alignment horizontal="center" vertical="center"/>
    </xf>
    <xf numFmtId="0" fontId="8" fillId="0" borderId="47" xfId="0" applyFont="1" applyBorder="1" applyAlignment="1">
      <alignment horizontal="center" vertical="center"/>
    </xf>
    <xf numFmtId="164" fontId="14" fillId="0" borderId="97" xfId="0" applyNumberFormat="1" applyFont="1" applyBorder="1" applyAlignment="1">
      <alignment horizontal="center" vertical="center"/>
    </xf>
    <xf numFmtId="164" fontId="16" fillId="0" borderId="42" xfId="1" applyNumberFormat="1" applyFill="1" applyBorder="1" applyAlignment="1">
      <alignment vertical="center"/>
    </xf>
    <xf numFmtId="164" fontId="14" fillId="0" borderId="39" xfId="0" applyNumberFormat="1" applyFont="1" applyBorder="1" applyAlignment="1">
      <alignment horizontal="center" vertical="center"/>
    </xf>
    <xf numFmtId="0" fontId="57" fillId="0" borderId="35" xfId="0" applyFont="1" applyBorder="1" applyAlignment="1">
      <alignment horizontal="left" vertical="center"/>
    </xf>
    <xf numFmtId="0" fontId="17" fillId="0" borderId="120" xfId="0" applyFont="1" applyBorder="1" applyAlignment="1">
      <alignment vertical="center"/>
    </xf>
    <xf numFmtId="0" fontId="28" fillId="0" borderId="39" xfId="0" applyFont="1" applyBorder="1" applyAlignment="1">
      <alignment horizontal="center" vertical="center"/>
    </xf>
    <xf numFmtId="0" fontId="9" fillId="0" borderId="44" xfId="0" applyFont="1" applyBorder="1" applyAlignment="1">
      <alignment vertical="center"/>
    </xf>
    <xf numFmtId="0" fontId="39" fillId="0" borderId="44" xfId="0" applyFont="1" applyBorder="1" applyAlignment="1">
      <alignment horizontal="right"/>
    </xf>
    <xf numFmtId="0" fontId="21" fillId="0" borderId="35" xfId="0" applyFont="1" applyBorder="1"/>
    <xf numFmtId="0" fontId="46" fillId="0" borderId="44" xfId="0" applyFont="1" applyBorder="1" applyAlignment="1">
      <alignment horizontal="right" vertical="top" wrapText="1"/>
    </xf>
    <xf numFmtId="0" fontId="16" fillId="0" borderId="42" xfId="1" applyBorder="1"/>
    <xf numFmtId="0" fontId="17" fillId="0" borderId="91" xfId="0" applyFont="1" applyBorder="1" applyAlignment="1">
      <alignment vertical="center"/>
    </xf>
    <xf numFmtId="0" fontId="73" fillId="0" borderId="91" xfId="0" applyFont="1" applyBorder="1" applyAlignment="1">
      <alignment horizontal="right"/>
    </xf>
    <xf numFmtId="164" fontId="26" fillId="0" borderId="97" xfId="0" applyNumberFormat="1" applyFont="1" applyBorder="1" applyAlignment="1">
      <alignment horizontal="center" vertical="center"/>
    </xf>
    <xf numFmtId="0" fontId="17" fillId="0" borderId="7" xfId="0" applyFont="1" applyBorder="1" applyAlignment="1">
      <alignment horizontal="center" vertical="center"/>
    </xf>
    <xf numFmtId="0" fontId="21" fillId="0" borderId="35" xfId="0" applyFont="1" applyBorder="1" applyAlignment="1">
      <alignment horizontal="justify"/>
    </xf>
    <xf numFmtId="0" fontId="22" fillId="0" borderId="48" xfId="0" applyFont="1" applyBorder="1" applyAlignment="1">
      <alignment horizontal="center" vertical="center"/>
    </xf>
    <xf numFmtId="0" fontId="20" fillId="0" borderId="39" xfId="0" applyFont="1" applyBorder="1" applyAlignment="1">
      <alignment horizontal="center" vertical="center"/>
    </xf>
    <xf numFmtId="0" fontId="20" fillId="0" borderId="125" xfId="0" applyFont="1" applyBorder="1" applyAlignment="1">
      <alignment horizontal="center" vertical="center"/>
    </xf>
    <xf numFmtId="0" fontId="17" fillId="0" borderId="35" xfId="0" applyFont="1" applyBorder="1"/>
    <xf numFmtId="164" fontId="31" fillId="0" borderId="39" xfId="0" applyNumberFormat="1" applyFont="1" applyBorder="1" applyAlignment="1">
      <alignment horizontal="right" vertical="center"/>
    </xf>
    <xf numFmtId="0" fontId="80" fillId="0" borderId="87" xfId="0" applyFont="1" applyBorder="1" applyAlignment="1">
      <alignment horizontal="center"/>
    </xf>
    <xf numFmtId="0" fontId="80" fillId="0" borderId="88" xfId="0" applyFont="1" applyBorder="1" applyAlignment="1">
      <alignment horizontal="center" wrapText="1"/>
    </xf>
    <xf numFmtId="0" fontId="80" fillId="0" borderId="88" xfId="0" applyFont="1" applyBorder="1" applyAlignment="1">
      <alignment horizontal="center"/>
    </xf>
    <xf numFmtId="0" fontId="84" fillId="0" borderId="88" xfId="0" applyFont="1" applyBorder="1" applyAlignment="1">
      <alignment horizontal="center"/>
    </xf>
    <xf numFmtId="0" fontId="84" fillId="0" borderId="89" xfId="0" applyFont="1" applyBorder="1" applyAlignment="1">
      <alignment horizontal="center"/>
    </xf>
    <xf numFmtId="0" fontId="80" fillId="0" borderId="96" xfId="0" applyFont="1" applyBorder="1" applyAlignment="1">
      <alignment horizontal="center" vertical="center"/>
    </xf>
    <xf numFmtId="0" fontId="80" fillId="0" borderId="96" xfId="0" applyFont="1" applyBorder="1" applyAlignment="1">
      <alignment horizontal="center" vertical="center" wrapText="1"/>
    </xf>
    <xf numFmtId="0" fontId="74" fillId="0" borderId="96" xfId="0" applyFont="1" applyBorder="1" applyAlignment="1">
      <alignment horizontal="center" vertical="center" wrapText="1"/>
    </xf>
    <xf numFmtId="0" fontId="74" fillId="0" borderId="90" xfId="0" applyFont="1" applyBorder="1" applyAlignment="1">
      <alignment horizontal="center" vertical="center" wrapText="1"/>
    </xf>
    <xf numFmtId="167" fontId="84" fillId="0" borderId="39" xfId="0" applyNumberFormat="1" applyFont="1" applyBorder="1"/>
    <xf numFmtId="167" fontId="84" fillId="0" borderId="39" xfId="0" applyNumberFormat="1" applyFont="1" applyBorder="1" applyAlignment="1">
      <alignment horizontal="center"/>
    </xf>
    <xf numFmtId="167" fontId="84" fillId="0" borderId="39" xfId="0" applyNumberFormat="1" applyFont="1" applyBorder="1" applyAlignment="1">
      <alignment horizontal="right"/>
    </xf>
    <xf numFmtId="167" fontId="84" fillId="0" borderId="91" xfId="0" applyNumberFormat="1" applyFont="1" applyBorder="1" applyAlignment="1">
      <alignment horizontal="right"/>
    </xf>
    <xf numFmtId="0" fontId="86" fillId="0" borderId="39" xfId="0" applyFont="1" applyBorder="1" applyAlignment="1">
      <alignment horizontal="center" vertical="center" wrapText="1"/>
    </xf>
    <xf numFmtId="3" fontId="86" fillId="0" borderId="39" xfId="0" applyNumberFormat="1" applyFont="1" applyBorder="1" applyAlignment="1">
      <alignment horizontal="center" vertical="center" wrapText="1"/>
    </xf>
    <xf numFmtId="0" fontId="86" fillId="0" borderId="91" xfId="0" applyFont="1" applyBorder="1" applyAlignment="1">
      <alignment horizontal="center" vertical="center" wrapText="1"/>
    </xf>
    <xf numFmtId="0" fontId="82" fillId="0" borderId="0" xfId="0" applyFont="1" applyAlignment="1">
      <alignment vertical="top" wrapText="1"/>
    </xf>
    <xf numFmtId="0" fontId="47" fillId="0" borderId="1" xfId="0" applyFont="1" applyBorder="1" applyAlignment="1">
      <alignment vertical="center"/>
    </xf>
    <xf numFmtId="0" fontId="87" fillId="0" borderId="0" xfId="0" applyFont="1" applyAlignment="1">
      <alignment vertical="top" wrapText="1"/>
    </xf>
    <xf numFmtId="0" fontId="87" fillId="0" borderId="0" xfId="0" applyFont="1" applyAlignment="1">
      <alignment horizontal="left" wrapText="1"/>
    </xf>
    <xf numFmtId="0" fontId="87" fillId="0" borderId="0" xfId="0" applyFont="1" applyAlignment="1">
      <alignment horizontal="left"/>
    </xf>
    <xf numFmtId="49" fontId="87" fillId="0" borderId="0" xfId="0" applyNumberFormat="1" applyFont="1" applyAlignment="1">
      <alignment horizontal="left"/>
    </xf>
    <xf numFmtId="0" fontId="87" fillId="0" borderId="0" xfId="0" applyFont="1"/>
    <xf numFmtId="0" fontId="74" fillId="0" borderId="35" xfId="0" applyFont="1" applyBorder="1" applyAlignment="1">
      <alignment horizontal="center" vertical="center" wrapText="1"/>
    </xf>
    <xf numFmtId="0" fontId="86" fillId="0" borderId="35" xfId="0" applyFont="1" applyBorder="1" applyAlignment="1">
      <alignment horizontal="center" vertical="center" wrapText="1"/>
    </xf>
    <xf numFmtId="0" fontId="4" fillId="0" borderId="35" xfId="0" applyFont="1" applyBorder="1" applyAlignment="1">
      <alignment horizontal="center" vertical="center"/>
    </xf>
    <xf numFmtId="3" fontId="4" fillId="0" borderId="35" xfId="0" applyNumberFormat="1" applyFont="1" applyBorder="1" applyAlignment="1">
      <alignment horizontal="center" vertical="center"/>
    </xf>
    <xf numFmtId="167" fontId="84" fillId="0" borderId="35" xfId="0" applyNumberFormat="1" applyFont="1" applyBorder="1" applyAlignment="1">
      <alignment horizontal="right"/>
    </xf>
    <xf numFmtId="0" fontId="33" fillId="0" borderId="35" xfId="0" applyFont="1" applyBorder="1" applyAlignment="1">
      <alignment horizontal="center"/>
    </xf>
    <xf numFmtId="0" fontId="78" fillId="0" borderId="35" xfId="0" applyFont="1" applyBorder="1" applyAlignment="1">
      <alignment horizontal="center" vertical="center"/>
    </xf>
    <xf numFmtId="0" fontId="81" fillId="0" borderId="39" xfId="0" applyFont="1" applyBorder="1" applyAlignment="1">
      <alignment horizontal="center" vertical="center"/>
    </xf>
    <xf numFmtId="3" fontId="81" fillId="0" borderId="39" xfId="0" applyNumberFormat="1" applyFont="1" applyBorder="1" applyAlignment="1">
      <alignment horizontal="center" vertical="center"/>
    </xf>
    <xf numFmtId="0" fontId="81" fillId="0" borderId="39" xfId="0" applyFont="1" applyBorder="1" applyAlignment="1">
      <alignment horizontal="center" vertical="center" wrapText="1"/>
    </xf>
    <xf numFmtId="3" fontId="81" fillId="0" borderId="39" xfId="0" applyNumberFormat="1" applyFont="1" applyBorder="1" applyAlignment="1">
      <alignment horizontal="center" vertical="center" wrapText="1"/>
    </xf>
    <xf numFmtId="0" fontId="81" fillId="0" borderId="91" xfId="0" applyFont="1" applyBorder="1" applyAlignment="1">
      <alignment horizontal="center" vertical="center"/>
    </xf>
    <xf numFmtId="3" fontId="81" fillId="0" borderId="91" xfId="0" applyNumberFormat="1" applyFont="1" applyBorder="1" applyAlignment="1">
      <alignment horizontal="center" vertical="center"/>
    </xf>
    <xf numFmtId="0" fontId="91" fillId="0" borderId="39" xfId="0" applyFont="1" applyBorder="1" applyAlignment="1">
      <alignment horizontal="center" vertical="center" wrapText="1"/>
    </xf>
    <xf numFmtId="0" fontId="91" fillId="0" borderId="96" xfId="0" applyFont="1" applyBorder="1" applyAlignment="1">
      <alignment horizontal="center" vertical="center" wrapText="1"/>
    </xf>
    <xf numFmtId="0" fontId="91" fillId="0" borderId="40" xfId="0" applyFont="1" applyBorder="1" applyAlignment="1">
      <alignment horizontal="center" vertical="center" wrapText="1"/>
    </xf>
    <xf numFmtId="0" fontId="91" fillId="0" borderId="90" xfId="0" applyFont="1" applyBorder="1" applyAlignment="1">
      <alignment horizontal="center" vertical="center" wrapText="1"/>
    </xf>
    <xf numFmtId="0" fontId="91" fillId="0" borderId="91" xfId="0" applyFont="1" applyBorder="1" applyAlignment="1">
      <alignment horizontal="center" vertical="center" wrapText="1"/>
    </xf>
    <xf numFmtId="0" fontId="91" fillId="0" borderId="92" xfId="0" applyFont="1" applyBorder="1" applyAlignment="1">
      <alignment horizontal="center" vertical="center" wrapText="1"/>
    </xf>
    <xf numFmtId="0" fontId="91" fillId="0" borderId="93" xfId="0" applyFont="1" applyBorder="1" applyAlignment="1">
      <alignment horizontal="center" vertical="center" wrapText="1"/>
    </xf>
    <xf numFmtId="0" fontId="91" fillId="0" borderId="94" xfId="0" applyFont="1" applyBorder="1" applyAlignment="1">
      <alignment horizontal="center" vertical="center" wrapText="1"/>
    </xf>
    <xf numFmtId="0" fontId="78" fillId="0" borderId="40" xfId="0" applyFont="1" applyBorder="1" applyAlignment="1">
      <alignment horizontal="center"/>
    </xf>
    <xf numFmtId="0" fontId="78" fillId="0" borderId="92" xfId="0" applyFont="1" applyBorder="1" applyAlignment="1">
      <alignment horizontal="center"/>
    </xf>
    <xf numFmtId="0" fontId="78" fillId="0" borderId="40" xfId="0" applyFont="1" applyBorder="1" applyAlignment="1">
      <alignment horizontal="center" vertical="center"/>
    </xf>
    <xf numFmtId="0" fontId="78" fillId="0" borderId="40" xfId="0" applyFont="1" applyBorder="1" applyAlignment="1">
      <alignment horizontal="center" vertical="center" wrapText="1"/>
    </xf>
    <xf numFmtId="0" fontId="96" fillId="0" borderId="40" xfId="0" applyFont="1" applyBorder="1" applyAlignment="1">
      <alignment horizontal="center" vertical="center"/>
    </xf>
    <xf numFmtId="0" fontId="90" fillId="7" borderId="126" xfId="0" applyFont="1" applyFill="1" applyBorder="1" applyAlignment="1">
      <alignment horizontal="center" vertical="center" wrapText="1"/>
    </xf>
    <xf numFmtId="0" fontId="81" fillId="0" borderId="91" xfId="0" applyFont="1" applyBorder="1" applyAlignment="1">
      <alignment horizontal="center" vertical="center" wrapText="1"/>
    </xf>
    <xf numFmtId="0" fontId="75" fillId="0" borderId="39" xfId="0" applyFont="1" applyBorder="1" applyAlignment="1">
      <alignment horizontal="center"/>
    </xf>
    <xf numFmtId="0" fontId="75" fillId="0" borderId="94" xfId="0" applyFont="1" applyBorder="1" applyAlignment="1">
      <alignment horizontal="center"/>
    </xf>
    <xf numFmtId="0" fontId="75" fillId="0" borderId="94" xfId="0" applyFont="1" applyBorder="1" applyAlignment="1">
      <alignment horizontal="center" vertical="center"/>
    </xf>
    <xf numFmtId="0" fontId="75" fillId="0" borderId="93" xfId="0" applyFont="1" applyBorder="1" applyAlignment="1">
      <alignment horizontal="center"/>
    </xf>
    <xf numFmtId="0" fontId="75" fillId="0" borderId="95" xfId="0" applyFont="1" applyBorder="1" applyAlignment="1">
      <alignment horizontal="center"/>
    </xf>
    <xf numFmtId="0" fontId="75" fillId="0" borderId="96" xfId="0" applyFont="1" applyBorder="1" applyAlignment="1">
      <alignment horizontal="center"/>
    </xf>
    <xf numFmtId="0" fontId="75" fillId="0" borderId="40" xfId="0" applyFont="1" applyBorder="1" applyAlignment="1">
      <alignment horizontal="center"/>
    </xf>
    <xf numFmtId="0" fontId="97" fillId="0" borderId="0" xfId="0" applyFont="1"/>
    <xf numFmtId="0" fontId="1" fillId="0" borderId="0" xfId="0" applyFont="1"/>
    <xf numFmtId="0" fontId="97" fillId="0" borderId="35" xfId="0" applyFont="1" applyBorder="1"/>
    <xf numFmtId="0" fontId="90" fillId="0" borderId="35" xfId="0" applyFont="1" applyBorder="1" applyAlignment="1">
      <alignment horizontal="center" vertical="center" wrapText="1"/>
    </xf>
    <xf numFmtId="0" fontId="17" fillId="0" borderId="130" xfId="0" applyFont="1" applyBorder="1" applyAlignment="1">
      <alignment horizontal="center" vertical="center"/>
    </xf>
    <xf numFmtId="0" fontId="100" fillId="0" borderId="0" xfId="0" applyFont="1" applyAlignment="1">
      <alignment vertical="top"/>
    </xf>
    <xf numFmtId="0" fontId="87" fillId="0" borderId="0" xfId="0" applyFont="1" applyAlignment="1">
      <alignment horizontal="left" vertical="top"/>
    </xf>
    <xf numFmtId="0" fontId="87" fillId="0" borderId="0" xfId="0" applyFont="1" applyAlignment="1">
      <alignment vertical="top"/>
    </xf>
    <xf numFmtId="0" fontId="87" fillId="0" borderId="0" xfId="0" applyFont="1" applyAlignment="1">
      <alignment horizontal="left" vertical="center"/>
    </xf>
    <xf numFmtId="0" fontId="87" fillId="0" borderId="0" xfId="0" applyFont="1" applyAlignment="1">
      <alignment vertical="center"/>
    </xf>
    <xf numFmtId="0" fontId="91" fillId="0" borderId="35" xfId="0" applyFont="1" applyBorder="1" applyAlignment="1">
      <alignment horizontal="center" vertical="center" wrapText="1"/>
    </xf>
    <xf numFmtId="0" fontId="101" fillId="0" borderId="0" xfId="0" applyFont="1"/>
    <xf numFmtId="0" fontId="51" fillId="0" borderId="0" xfId="0" applyFont="1"/>
    <xf numFmtId="0" fontId="51" fillId="0" borderId="0" xfId="0" applyFont="1" applyAlignment="1">
      <alignment horizontal="right"/>
    </xf>
    <xf numFmtId="0" fontId="6" fillId="0" borderId="0" xfId="0" applyFont="1"/>
    <xf numFmtId="0" fontId="102" fillId="0" borderId="0" xfId="0" applyFont="1"/>
    <xf numFmtId="0" fontId="102" fillId="0" borderId="0" xfId="0" applyFont="1" applyAlignment="1">
      <alignment horizontal="right"/>
    </xf>
    <xf numFmtId="0" fontId="71" fillId="0" borderId="0" xfId="0" applyFont="1" applyAlignment="1">
      <alignment horizontal="center" vertical="center"/>
    </xf>
    <xf numFmtId="0" fontId="72" fillId="0" borderId="0" xfId="0" applyFont="1"/>
    <xf numFmtId="0" fontId="3" fillId="2" borderId="1" xfId="0" applyFont="1" applyFill="1" applyBorder="1" applyAlignment="1">
      <alignment horizontal="center" vertical="top" wrapText="1"/>
    </xf>
    <xf numFmtId="0" fontId="2" fillId="0" borderId="0" xfId="0" applyFont="1" applyAlignment="1">
      <alignment horizontal="center"/>
    </xf>
    <xf numFmtId="0" fontId="0" fillId="0" borderId="0" xfId="0"/>
    <xf numFmtId="0" fontId="69" fillId="0" borderId="0" xfId="0" applyFont="1" applyAlignment="1">
      <alignment horizontal="center"/>
    </xf>
    <xf numFmtId="0" fontId="70" fillId="0" borderId="0" xfId="0" applyFont="1"/>
    <xf numFmtId="0" fontId="91" fillId="0" borderId="35" xfId="0" applyFont="1" applyBorder="1" applyAlignment="1">
      <alignment horizontal="center" vertical="center" wrapText="1"/>
    </xf>
    <xf numFmtId="0" fontId="63" fillId="3" borderId="1" xfId="0" applyFont="1" applyFill="1" applyBorder="1" applyAlignment="1">
      <alignment horizontal="center"/>
    </xf>
    <xf numFmtId="0" fontId="64" fillId="0" borderId="2" xfId="0" applyFont="1" applyBorder="1"/>
    <xf numFmtId="0" fontId="98" fillId="0" borderId="0" xfId="0" applyFont="1" applyAlignment="1">
      <alignment horizontal="center" wrapText="1"/>
    </xf>
    <xf numFmtId="0" fontId="99" fillId="0" borderId="0" xfId="0" applyFont="1"/>
    <xf numFmtId="0" fontId="65" fillId="0" borderId="101" xfId="0" applyFont="1" applyBorder="1" applyAlignment="1">
      <alignment horizontal="center" vertical="top"/>
    </xf>
    <xf numFmtId="0" fontId="66" fillId="0" borderId="131" xfId="0" applyFont="1" applyBorder="1"/>
    <xf numFmtId="0" fontId="66" fillId="0" borderId="120" xfId="0" applyFont="1" applyBorder="1"/>
    <xf numFmtId="0" fontId="67" fillId="4" borderId="101" xfId="0" applyFont="1" applyFill="1" applyBorder="1" applyAlignment="1">
      <alignment horizontal="center"/>
    </xf>
    <xf numFmtId="0" fontId="68" fillId="0" borderId="131" xfId="0" applyFont="1" applyBorder="1"/>
    <xf numFmtId="0" fontId="68" fillId="0" borderId="120" xfId="0" applyFont="1" applyBorder="1"/>
    <xf numFmtId="0" fontId="8" fillId="0" borderId="46" xfId="0" applyFont="1" applyBorder="1" applyAlignment="1">
      <alignment horizontal="center"/>
    </xf>
    <xf numFmtId="0" fontId="8" fillId="0" borderId="35" xfId="0" applyFont="1" applyBorder="1" applyAlignment="1">
      <alignment horizontal="left" vertical="top" wrapText="1"/>
    </xf>
    <xf numFmtId="0" fontId="20" fillId="0" borderId="46" xfId="0" applyFont="1" applyBorder="1" applyAlignment="1">
      <alignment horizontal="center"/>
    </xf>
    <xf numFmtId="0" fontId="17" fillId="0" borderId="102" xfId="0" applyFont="1" applyBorder="1" applyAlignment="1">
      <alignment horizontal="center" vertical="center"/>
    </xf>
    <xf numFmtId="0" fontId="17" fillId="0" borderId="72" xfId="0" applyFont="1" applyBorder="1" applyAlignment="1">
      <alignment horizontal="center" vertical="center"/>
    </xf>
    <xf numFmtId="0" fontId="17" fillId="0" borderId="35" xfId="0" applyFont="1" applyBorder="1" applyAlignment="1">
      <alignment horizontal="center" vertical="center"/>
    </xf>
    <xf numFmtId="0" fontId="17" fillId="0" borderId="42" xfId="0" applyFont="1" applyBorder="1" applyAlignment="1">
      <alignment horizontal="center" vertical="center"/>
    </xf>
    <xf numFmtId="0" fontId="17" fillId="0" borderId="116" xfId="0" applyFont="1" applyBorder="1" applyAlignment="1">
      <alignment horizontal="center" vertical="center"/>
    </xf>
    <xf numFmtId="0" fontId="79" fillId="5" borderId="43" xfId="0" applyFont="1" applyFill="1" applyBorder="1" applyAlignment="1">
      <alignment horizontal="center" vertical="center" textRotation="90"/>
    </xf>
    <xf numFmtId="0" fontId="25" fillId="0" borderId="46" xfId="0" applyFont="1" applyBorder="1"/>
    <xf numFmtId="0" fontId="25" fillId="0" borderId="67" xfId="0" applyFont="1" applyBorder="1"/>
    <xf numFmtId="0" fontId="20" fillId="0" borderId="4" xfId="0" applyFont="1" applyBorder="1" applyAlignment="1">
      <alignment horizontal="center" vertical="center"/>
    </xf>
    <xf numFmtId="0" fontId="46" fillId="0" borderId="4" xfId="0" applyFont="1" applyBorder="1"/>
    <xf numFmtId="0" fontId="46" fillId="0" borderId="47" xfId="0" applyFont="1" applyBorder="1"/>
    <xf numFmtId="0" fontId="17" fillId="0" borderId="39" xfId="0" applyFont="1" applyBorder="1" applyAlignment="1">
      <alignment horizontal="center" vertical="center"/>
    </xf>
    <xf numFmtId="0" fontId="20" fillId="0" borderId="32" xfId="0" applyFont="1" applyBorder="1" applyAlignment="1">
      <alignment horizontal="center" vertical="center"/>
    </xf>
    <xf numFmtId="0" fontId="20" fillId="0" borderId="35" xfId="0" applyFont="1" applyBorder="1" applyAlignment="1">
      <alignment horizontal="center" vertical="center"/>
    </xf>
    <xf numFmtId="0" fontId="9" fillId="0" borderId="43" xfId="0" applyFont="1" applyBorder="1" applyAlignment="1">
      <alignment horizontal="left" vertical="center"/>
    </xf>
    <xf numFmtId="0" fontId="9" fillId="0" borderId="64" xfId="0" applyFont="1" applyBorder="1" applyAlignment="1">
      <alignment horizontal="left" vertical="center"/>
    </xf>
    <xf numFmtId="0" fontId="17" fillId="0" borderId="37" xfId="0" applyFont="1" applyBorder="1" applyAlignment="1">
      <alignment horizontal="center" vertical="center"/>
    </xf>
    <xf numFmtId="0" fontId="17" fillId="0" borderId="5" xfId="0" applyFont="1" applyBorder="1" applyAlignment="1">
      <alignment horizontal="center" vertical="center"/>
    </xf>
    <xf numFmtId="0" fontId="17" fillId="0" borderId="35" xfId="0" applyFont="1" applyBorder="1" applyAlignment="1">
      <alignment horizontal="left" vertical="top" wrapText="1"/>
    </xf>
    <xf numFmtId="0" fontId="79" fillId="5" borderId="99" xfId="0" applyFont="1" applyFill="1" applyBorder="1" applyAlignment="1">
      <alignment horizontal="center" vertical="center" textRotation="90"/>
    </xf>
    <xf numFmtId="0" fontId="25" fillId="0" borderId="71" xfId="0" applyFont="1" applyBorder="1"/>
    <xf numFmtId="0" fontId="25" fillId="0" borderId="100" xfId="0" applyFont="1" applyBorder="1"/>
    <xf numFmtId="0" fontId="20" fillId="0" borderId="39" xfId="0" applyFont="1" applyBorder="1" applyAlignment="1">
      <alignment horizontal="center" vertical="center"/>
    </xf>
    <xf numFmtId="0" fontId="20" fillId="0" borderId="40" xfId="0" applyFont="1" applyBorder="1" applyAlignment="1">
      <alignment horizontal="center" vertical="center"/>
    </xf>
    <xf numFmtId="0" fontId="17" fillId="0" borderId="7" xfId="0" applyFont="1" applyBorder="1" applyAlignment="1">
      <alignment horizontal="center" vertical="center"/>
    </xf>
    <xf numFmtId="0" fontId="17" fillId="0" borderId="50" xfId="0" applyFont="1" applyBorder="1" applyAlignment="1">
      <alignment horizontal="center" vertical="center"/>
    </xf>
    <xf numFmtId="0" fontId="17" fillId="0" borderId="4" xfId="0" applyFont="1" applyBorder="1" applyAlignment="1">
      <alignment horizontal="left" vertical="center"/>
    </xf>
    <xf numFmtId="0" fontId="17" fillId="0" borderId="5" xfId="0" applyFont="1" applyBorder="1" applyAlignment="1">
      <alignment horizontal="left" vertical="center"/>
    </xf>
    <xf numFmtId="0" fontId="17" fillId="0" borderId="32" xfId="0" applyFont="1" applyBorder="1" applyAlignment="1">
      <alignment horizontal="left" vertical="center"/>
    </xf>
    <xf numFmtId="0" fontId="17" fillId="0" borderId="35" xfId="0" applyFont="1" applyBorder="1" applyAlignment="1">
      <alignment horizontal="left" vertical="center"/>
    </xf>
    <xf numFmtId="0" fontId="17" fillId="0" borderId="117" xfId="0" applyFont="1" applyBorder="1" applyAlignment="1">
      <alignment horizontal="left" vertical="center"/>
    </xf>
    <xf numFmtId="0" fontId="17" fillId="0" borderId="60" xfId="0" applyFont="1" applyBorder="1" applyAlignment="1">
      <alignment horizontal="left" vertical="center"/>
    </xf>
    <xf numFmtId="0" fontId="6" fillId="0" borderId="35" xfId="0" applyFont="1" applyBorder="1" applyAlignment="1">
      <alignment horizontal="center"/>
    </xf>
    <xf numFmtId="164" fontId="20" fillId="0" borderId="39" xfId="0" applyNumberFormat="1" applyFont="1" applyBorder="1" applyAlignment="1">
      <alignment horizontal="center" vertical="center"/>
    </xf>
    <xf numFmtId="0" fontId="25" fillId="0" borderId="39" xfId="0" applyFont="1" applyBorder="1"/>
    <xf numFmtId="164" fontId="20" fillId="0" borderId="91" xfId="0" applyNumberFormat="1" applyFont="1" applyBorder="1" applyAlignment="1">
      <alignment horizontal="center" vertical="center"/>
    </xf>
    <xf numFmtId="0" fontId="25" fillId="0" borderId="91" xfId="0" applyFont="1" applyBorder="1"/>
    <xf numFmtId="0" fontId="17" fillId="0" borderId="91" xfId="0" applyFont="1" applyBorder="1" applyAlignment="1">
      <alignment horizontal="left" vertical="center"/>
    </xf>
    <xf numFmtId="0" fontId="20" fillId="0" borderId="47" xfId="0" applyFont="1" applyBorder="1" applyAlignment="1">
      <alignment horizontal="center" vertical="center"/>
    </xf>
    <xf numFmtId="0" fontId="25" fillId="0" borderId="7" xfId="0" applyFont="1" applyBorder="1"/>
    <xf numFmtId="0" fontId="25" fillId="0" borderId="50" xfId="0" applyFont="1" applyBorder="1"/>
    <xf numFmtId="0" fontId="25" fillId="0" borderId="5" xfId="0" applyFont="1" applyBorder="1"/>
    <xf numFmtId="0" fontId="17" fillId="0" borderId="37" xfId="0" applyFont="1" applyBorder="1" applyAlignment="1">
      <alignment horizontal="left" vertical="center"/>
    </xf>
    <xf numFmtId="0" fontId="17" fillId="0" borderId="26" xfId="0" applyFont="1" applyBorder="1" applyAlignment="1">
      <alignment horizontal="center" vertical="center"/>
    </xf>
    <xf numFmtId="0" fontId="17" fillId="0" borderId="27" xfId="0" applyFont="1" applyBorder="1" applyAlignment="1">
      <alignment horizontal="center" vertical="center"/>
    </xf>
    <xf numFmtId="0" fontId="17" fillId="0" borderId="59" xfId="0" applyFont="1" applyBorder="1" applyAlignment="1">
      <alignment horizontal="left" vertical="center"/>
    </xf>
    <xf numFmtId="0" fontId="25" fillId="0" borderId="60" xfId="0" applyFont="1" applyBorder="1"/>
    <xf numFmtId="0" fontId="57" fillId="0" borderId="46" xfId="0" applyFont="1" applyBorder="1" applyAlignment="1">
      <alignment horizontal="center" vertical="center"/>
    </xf>
    <xf numFmtId="0" fontId="6" fillId="0" borderId="46" xfId="0" applyFont="1" applyBorder="1" applyAlignment="1">
      <alignment horizontal="center"/>
    </xf>
    <xf numFmtId="0" fontId="17" fillId="0" borderId="103" xfId="0" applyFont="1" applyBorder="1" applyAlignment="1">
      <alignment horizontal="left" vertical="center"/>
    </xf>
    <xf numFmtId="0" fontId="17" fillId="0" borderId="56" xfId="0" applyFont="1" applyBorder="1" applyAlignment="1">
      <alignment horizontal="left" vertical="center"/>
    </xf>
    <xf numFmtId="164" fontId="20" fillId="0" borderId="42" xfId="0" applyNumberFormat="1" applyFont="1" applyBorder="1" applyAlignment="1">
      <alignment horizontal="center" vertical="center"/>
    </xf>
    <xf numFmtId="0" fontId="17" fillId="0" borderId="123" xfId="0" applyFont="1" applyBorder="1" applyAlignment="1">
      <alignment horizontal="left" vertical="center"/>
    </xf>
    <xf numFmtId="0" fontId="17" fillId="0" borderId="124" xfId="0" applyFont="1" applyBorder="1" applyAlignment="1">
      <alignment horizontal="left" vertical="center"/>
    </xf>
    <xf numFmtId="0" fontId="17" fillId="0" borderId="4" xfId="0" applyFont="1" applyBorder="1" applyAlignment="1">
      <alignment horizontal="center" vertical="center"/>
    </xf>
    <xf numFmtId="0" fontId="17" fillId="0" borderId="47" xfId="0" applyFont="1" applyBorder="1" applyAlignment="1">
      <alignment horizontal="center" vertical="center"/>
    </xf>
    <xf numFmtId="164" fontId="20" fillId="0" borderId="57" xfId="0" applyNumberFormat="1" applyFont="1" applyBorder="1" applyAlignment="1">
      <alignment horizontal="center" vertical="center"/>
    </xf>
    <xf numFmtId="164" fontId="20" fillId="0" borderId="101" xfId="0" applyNumberFormat="1" applyFont="1" applyBorder="1" applyAlignment="1">
      <alignment horizontal="center" vertical="center"/>
    </xf>
    <xf numFmtId="164" fontId="20" fillId="0" borderId="120" xfId="0" applyNumberFormat="1" applyFont="1" applyBorder="1" applyAlignment="1">
      <alignment horizontal="center" vertical="center"/>
    </xf>
    <xf numFmtId="0" fontId="17" fillId="0" borderId="55" xfId="0" applyFont="1" applyBorder="1" applyAlignment="1">
      <alignment horizontal="center" vertical="center"/>
    </xf>
    <xf numFmtId="0" fontId="17" fillId="0" borderId="56" xfId="0" applyFont="1" applyBorder="1" applyAlignment="1">
      <alignment horizontal="center" vertical="center"/>
    </xf>
    <xf numFmtId="0" fontId="17" fillId="0" borderId="35" xfId="0" applyFont="1" applyBorder="1" applyAlignment="1">
      <alignment horizontal="justify" vertical="top" wrapText="1"/>
    </xf>
    <xf numFmtId="0" fontId="79" fillId="5" borderId="46" xfId="0" applyFont="1" applyFill="1" applyBorder="1" applyAlignment="1">
      <alignment horizontal="center" vertical="center" textRotation="90"/>
    </xf>
    <xf numFmtId="0" fontId="79" fillId="5" borderId="67" xfId="0" applyFont="1" applyFill="1" applyBorder="1" applyAlignment="1">
      <alignment horizontal="center" vertical="center" textRotation="90"/>
    </xf>
    <xf numFmtId="164" fontId="20" fillId="0" borderId="123" xfId="0" applyNumberFormat="1" applyFont="1" applyBorder="1" applyAlignment="1">
      <alignment horizontal="center" vertical="center"/>
    </xf>
    <xf numFmtId="164" fontId="20" fillId="0" borderId="124" xfId="0" applyNumberFormat="1" applyFont="1" applyBorder="1" applyAlignment="1">
      <alignment horizontal="center" vertical="center"/>
    </xf>
    <xf numFmtId="0" fontId="8" fillId="0" borderId="14" xfId="0" applyFont="1" applyBorder="1" applyAlignment="1">
      <alignment horizontal="center"/>
    </xf>
    <xf numFmtId="0" fontId="25" fillId="0" borderId="4" xfId="0" applyFont="1" applyBorder="1"/>
    <xf numFmtId="0" fontId="25" fillId="0" borderId="15" xfId="0" applyFont="1" applyBorder="1"/>
    <xf numFmtId="0" fontId="25" fillId="0" borderId="19" xfId="0" applyFont="1" applyBorder="1"/>
    <xf numFmtId="0" fontId="20" fillId="0" borderId="37" xfId="0" applyFont="1" applyBorder="1" applyAlignment="1">
      <alignment horizontal="center" vertical="center"/>
    </xf>
    <xf numFmtId="0" fontId="20" fillId="0" borderId="5" xfId="0" applyFont="1" applyBorder="1" applyAlignment="1">
      <alignment horizontal="center" vertical="center"/>
    </xf>
    <xf numFmtId="164" fontId="20" fillId="0" borderId="37" xfId="0" applyNumberFormat="1" applyFont="1" applyBorder="1" applyAlignment="1">
      <alignment horizontal="center" vertical="center"/>
    </xf>
    <xf numFmtId="164" fontId="20" fillId="0" borderId="4" xfId="0" applyNumberFormat="1" applyFont="1" applyBorder="1" applyAlignment="1">
      <alignment horizontal="center" vertical="center"/>
    </xf>
    <xf numFmtId="164" fontId="20" fillId="0" borderId="15" xfId="0" applyNumberFormat="1" applyFont="1" applyBorder="1" applyAlignment="1">
      <alignment horizontal="center" vertical="center"/>
    </xf>
    <xf numFmtId="164" fontId="20" fillId="0" borderId="5" xfId="0" applyNumberFormat="1" applyFont="1" applyBorder="1" applyAlignment="1">
      <alignment horizontal="center" vertical="center"/>
    </xf>
    <xf numFmtId="0" fontId="17" fillId="0" borderId="37" xfId="0" applyFont="1" applyBorder="1" applyAlignment="1">
      <alignment horizontal="center" vertical="center" wrapText="1"/>
    </xf>
    <xf numFmtId="0" fontId="17" fillId="0" borderId="15" xfId="0" applyFont="1" applyBorder="1" applyAlignment="1">
      <alignment horizontal="center" vertical="center" wrapText="1"/>
    </xf>
    <xf numFmtId="0" fontId="22" fillId="0" borderId="37" xfId="0" applyFont="1" applyBorder="1" applyAlignment="1">
      <alignment horizontal="center" vertical="center" wrapText="1"/>
    </xf>
    <xf numFmtId="0" fontId="22" fillId="0" borderId="5" xfId="0" applyFont="1" applyBorder="1" applyAlignment="1">
      <alignment horizontal="center" vertical="center" wrapText="1"/>
    </xf>
    <xf numFmtId="0" fontId="45" fillId="0" borderId="37" xfId="0" applyFont="1" applyBorder="1" applyAlignment="1">
      <alignment horizontal="center" vertical="center" wrapText="1"/>
    </xf>
    <xf numFmtId="0" fontId="45" fillId="0" borderId="5" xfId="0" applyFont="1" applyBorder="1" applyAlignment="1">
      <alignment horizontal="center" vertical="center" wrapText="1"/>
    </xf>
    <xf numFmtId="0" fontId="45" fillId="0" borderId="15" xfId="0" applyFont="1" applyBorder="1" applyAlignment="1">
      <alignment horizontal="center" vertical="center" wrapText="1"/>
    </xf>
    <xf numFmtId="164" fontId="17" fillId="0" borderId="37" xfId="0" applyNumberFormat="1" applyFont="1" applyBorder="1" applyAlignment="1">
      <alignment horizontal="center" vertical="center"/>
    </xf>
    <xf numFmtId="164" fontId="17" fillId="0" borderId="5" xfId="0" applyNumberFormat="1" applyFont="1" applyBorder="1" applyAlignment="1">
      <alignment horizontal="center" vertical="center"/>
    </xf>
    <xf numFmtId="0" fontId="25" fillId="0" borderId="35" xfId="0" applyFont="1" applyBorder="1"/>
    <xf numFmtId="0" fontId="25" fillId="0" borderId="27" xfId="0" applyFont="1" applyBorder="1"/>
    <xf numFmtId="0" fontId="25" fillId="0" borderId="47" xfId="0" applyFont="1" applyBorder="1"/>
    <xf numFmtId="0" fontId="17" fillId="0" borderId="33" xfId="0" applyFont="1" applyBorder="1" applyAlignment="1">
      <alignment horizontal="center" vertical="center"/>
    </xf>
    <xf numFmtId="0" fontId="17" fillId="0" borderId="34" xfId="0" applyFont="1" applyBorder="1" applyAlignment="1">
      <alignment horizontal="center" vertical="center"/>
    </xf>
    <xf numFmtId="0" fontId="20" fillId="0" borderId="33" xfId="0" applyFont="1" applyBorder="1" applyAlignment="1">
      <alignment horizontal="center" vertical="center"/>
    </xf>
    <xf numFmtId="0" fontId="20" fillId="0" borderId="34" xfId="0" applyFont="1" applyBorder="1" applyAlignment="1">
      <alignment horizontal="center" vertical="center"/>
    </xf>
    <xf numFmtId="0" fontId="20" fillId="0" borderId="12" xfId="0" applyFont="1" applyBorder="1" applyAlignment="1">
      <alignment horizontal="center" vertical="center"/>
    </xf>
    <xf numFmtId="2" fontId="17" fillId="0" borderId="37" xfId="0" applyNumberFormat="1" applyFont="1" applyBorder="1" applyAlignment="1">
      <alignment horizontal="center" vertical="center"/>
    </xf>
    <xf numFmtId="2" fontId="17" fillId="0" borderId="5" xfId="0" applyNumberFormat="1" applyFont="1" applyBorder="1" applyAlignment="1">
      <alignment horizontal="center" vertical="center"/>
    </xf>
    <xf numFmtId="2" fontId="17" fillId="0" borderId="15" xfId="0" applyNumberFormat="1" applyFont="1" applyBorder="1" applyAlignment="1">
      <alignment horizontal="center" vertical="center"/>
    </xf>
    <xf numFmtId="0" fontId="17" fillId="0" borderId="5" xfId="0" applyFont="1" applyBorder="1" applyAlignment="1">
      <alignment horizontal="center" vertical="center" wrapText="1"/>
    </xf>
    <xf numFmtId="165" fontId="17" fillId="0" borderId="37" xfId="0" applyNumberFormat="1" applyFont="1" applyBorder="1" applyAlignment="1">
      <alignment horizontal="center" vertical="center"/>
    </xf>
    <xf numFmtId="165" fontId="17" fillId="0" borderId="5" xfId="0" applyNumberFormat="1" applyFont="1" applyBorder="1" applyAlignment="1">
      <alignment horizontal="center" vertical="center"/>
    </xf>
    <xf numFmtId="165" fontId="17" fillId="0" borderId="15" xfId="0" applyNumberFormat="1" applyFont="1" applyBorder="1" applyAlignment="1">
      <alignment horizontal="center" vertical="center"/>
    </xf>
    <xf numFmtId="164" fontId="17" fillId="0" borderId="23" xfId="0" applyNumberFormat="1" applyFont="1" applyBorder="1" applyAlignment="1">
      <alignment horizontal="center" vertical="center"/>
    </xf>
    <xf numFmtId="164" fontId="17" fillId="0" borderId="24" xfId="0" applyNumberFormat="1" applyFont="1" applyBorder="1" applyAlignment="1">
      <alignment horizontal="center" vertical="center"/>
    </xf>
    <xf numFmtId="0" fontId="17" fillId="0" borderId="23" xfId="0" applyFont="1" applyBorder="1" applyAlignment="1">
      <alignment horizontal="center" vertical="center"/>
    </xf>
    <xf numFmtId="0" fontId="17" fillId="0" borderId="24" xfId="0" applyFont="1" applyBorder="1" applyAlignment="1">
      <alignment horizontal="center" vertical="center"/>
    </xf>
    <xf numFmtId="0" fontId="17" fillId="0" borderId="30" xfId="0" applyFont="1" applyBorder="1" applyAlignment="1">
      <alignment horizontal="center" vertical="center"/>
    </xf>
    <xf numFmtId="0" fontId="17" fillId="0" borderId="15" xfId="0" applyFont="1" applyBorder="1" applyAlignment="1">
      <alignment horizontal="center" vertical="center"/>
    </xf>
    <xf numFmtId="0" fontId="17" fillId="0" borderId="19" xfId="0" applyFont="1" applyBorder="1" applyAlignment="1">
      <alignment horizontal="center" vertical="center"/>
    </xf>
    <xf numFmtId="0" fontId="21" fillId="0" borderId="35" xfId="0" applyFont="1" applyBorder="1" applyAlignment="1">
      <alignment horizontal="justify"/>
    </xf>
    <xf numFmtId="0" fontId="17" fillId="0" borderId="32" xfId="0" applyFont="1" applyBorder="1" applyAlignment="1">
      <alignment horizontal="center" vertical="center"/>
    </xf>
    <xf numFmtId="0" fontId="25" fillId="0" borderId="32" xfId="0" applyFont="1" applyBorder="1"/>
    <xf numFmtId="0" fontId="25" fillId="0" borderId="81" xfId="0" applyFont="1" applyBorder="1"/>
    <xf numFmtId="0" fontId="21" fillId="0" borderId="35" xfId="0" applyFont="1" applyBorder="1"/>
    <xf numFmtId="0" fontId="0" fillId="0" borderId="46" xfId="0" applyBorder="1" applyAlignment="1">
      <alignment horizontal="center"/>
    </xf>
    <xf numFmtId="0" fontId="9" fillId="0" borderId="104" xfId="0" applyFont="1" applyBorder="1" applyAlignment="1">
      <alignment horizontal="left" vertical="center"/>
    </xf>
    <xf numFmtId="0" fontId="9" fillId="0" borderId="28" xfId="0" applyFont="1" applyBorder="1" applyAlignment="1">
      <alignment horizontal="left" vertical="center"/>
    </xf>
    <xf numFmtId="0" fontId="79" fillId="5" borderId="8" xfId="0" applyFont="1" applyFill="1" applyBorder="1" applyAlignment="1">
      <alignment horizontal="center" vertical="center" textRotation="90"/>
    </xf>
    <xf numFmtId="0" fontId="79" fillId="5" borderId="13" xfId="0" applyFont="1" applyFill="1" applyBorder="1" applyAlignment="1">
      <alignment horizontal="center" vertical="center" textRotation="90"/>
    </xf>
    <xf numFmtId="0" fontId="79" fillId="5" borderId="20" xfId="0" applyFont="1" applyFill="1" applyBorder="1" applyAlignment="1">
      <alignment horizontal="center" vertical="center" textRotation="90"/>
    </xf>
    <xf numFmtId="0" fontId="17" fillId="0" borderId="6" xfId="0" applyFont="1" applyBorder="1" applyAlignment="1">
      <alignment horizontal="center" vertical="center"/>
    </xf>
    <xf numFmtId="0" fontId="25" fillId="0" borderId="6" xfId="0" applyFont="1" applyBorder="1"/>
    <xf numFmtId="0" fontId="17" fillId="0" borderId="3" xfId="0" applyFont="1" applyBorder="1" applyAlignment="1">
      <alignment horizontal="center" vertical="center"/>
    </xf>
    <xf numFmtId="0" fontId="17" fillId="0" borderId="3" xfId="0" applyFont="1" applyBorder="1" applyAlignment="1">
      <alignment horizontal="left" vertical="center"/>
    </xf>
    <xf numFmtId="0" fontId="17" fillId="0" borderId="98" xfId="0" applyFont="1" applyBorder="1" applyAlignment="1">
      <alignment horizontal="center" vertical="center"/>
    </xf>
    <xf numFmtId="0" fontId="17" fillId="0" borderId="25" xfId="0" applyFont="1" applyBorder="1" applyAlignment="1">
      <alignment horizontal="center" vertical="center"/>
    </xf>
    <xf numFmtId="0" fontId="79" fillId="5" borderId="73" xfId="0" applyFont="1" applyFill="1" applyBorder="1" applyAlignment="1">
      <alignment horizontal="center" vertical="center" textRotation="90"/>
    </xf>
    <xf numFmtId="0" fontId="79" fillId="5" borderId="75" xfId="0" applyFont="1" applyFill="1" applyBorder="1" applyAlignment="1">
      <alignment horizontal="center" vertical="center" textRotation="90"/>
    </xf>
    <xf numFmtId="0" fontId="79" fillId="5" borderId="76" xfId="0" applyFont="1" applyFill="1" applyBorder="1" applyAlignment="1">
      <alignment horizontal="center" vertical="center" textRotation="90"/>
    </xf>
    <xf numFmtId="0" fontId="17" fillId="0" borderId="39" xfId="0" applyFont="1" applyBorder="1" applyAlignment="1">
      <alignment horizontal="left" vertical="center"/>
    </xf>
    <xf numFmtId="164" fontId="20" fillId="0" borderId="119" xfId="0" applyNumberFormat="1" applyFont="1" applyBorder="1" applyAlignment="1">
      <alignment horizontal="center" vertical="center"/>
    </xf>
    <xf numFmtId="0" fontId="17" fillId="0" borderId="42" xfId="0" applyFont="1" applyBorder="1" applyAlignment="1">
      <alignment horizontal="left" vertical="center"/>
    </xf>
    <xf numFmtId="164" fontId="2" fillId="0" borderId="39" xfId="0" applyNumberFormat="1" applyFont="1" applyBorder="1" applyAlignment="1">
      <alignment horizontal="center" vertical="center"/>
    </xf>
    <xf numFmtId="164" fontId="39" fillId="0" borderId="42" xfId="1" applyNumberFormat="1" applyFont="1" applyFill="1" applyBorder="1" applyAlignment="1">
      <alignment horizontal="center" vertical="center"/>
    </xf>
    <xf numFmtId="0" fontId="4" fillId="0" borderId="37" xfId="0" applyFont="1" applyBorder="1" applyAlignment="1">
      <alignment horizontal="left" vertical="center"/>
    </xf>
    <xf numFmtId="0" fontId="4" fillId="0" borderId="5" xfId="0" applyFont="1" applyBorder="1" applyAlignment="1">
      <alignment horizontal="left" vertical="center"/>
    </xf>
    <xf numFmtId="164" fontId="2" fillId="0" borderId="26" xfId="0" applyNumberFormat="1" applyFont="1" applyBorder="1" applyAlignment="1">
      <alignment horizontal="center" vertical="center"/>
    </xf>
    <xf numFmtId="164" fontId="2" fillId="0" borderId="27" xfId="0" applyNumberFormat="1" applyFont="1" applyBorder="1" applyAlignment="1">
      <alignment horizontal="center" vertical="center"/>
    </xf>
    <xf numFmtId="0" fontId="8" fillId="0" borderId="37" xfId="0" applyFont="1" applyBorder="1" applyAlignment="1">
      <alignment horizontal="center" vertical="center"/>
    </xf>
    <xf numFmtId="0" fontId="8" fillId="0" borderId="5" xfId="0" applyFont="1" applyBorder="1" applyAlignment="1">
      <alignment horizontal="center" vertical="center"/>
    </xf>
    <xf numFmtId="0" fontId="4" fillId="0" borderId="39" xfId="0" applyFont="1" applyBorder="1" applyAlignment="1">
      <alignment horizontal="left" vertical="center"/>
    </xf>
    <xf numFmtId="0" fontId="20" fillId="0" borderId="14" xfId="0" applyFont="1" applyBorder="1" applyAlignment="1">
      <alignment horizontal="center"/>
    </xf>
    <xf numFmtId="0" fontId="19" fillId="0" borderId="14" xfId="0" applyFont="1" applyBorder="1" applyAlignment="1">
      <alignment horizontal="center"/>
    </xf>
    <xf numFmtId="0" fontId="17" fillId="0" borderId="26" xfId="0" applyFont="1" applyBorder="1" applyAlignment="1">
      <alignment horizontal="left" vertical="center"/>
    </xf>
    <xf numFmtId="0" fontId="25" fillId="0" borderId="42" xfId="0" applyFont="1" applyBorder="1"/>
    <xf numFmtId="0" fontId="46" fillId="0" borderId="39" xfId="0" applyFont="1" applyBorder="1" applyAlignment="1">
      <alignment horizontal="center"/>
    </xf>
    <xf numFmtId="0" fontId="25" fillId="0" borderId="49" xfId="0" applyFont="1" applyBorder="1"/>
    <xf numFmtId="0" fontId="16" fillId="0" borderId="35" xfId="1" applyBorder="1" applyAlignment="1">
      <alignment horizontal="center"/>
    </xf>
    <xf numFmtId="0" fontId="8" fillId="0" borderId="35" xfId="0" applyFont="1" applyBorder="1" applyAlignment="1">
      <alignment horizontal="justify" vertical="top" wrapText="1"/>
    </xf>
    <xf numFmtId="164" fontId="20" fillId="0" borderId="26" xfId="0" applyNumberFormat="1" applyFont="1" applyBorder="1" applyAlignment="1">
      <alignment horizontal="center" vertical="center"/>
    </xf>
    <xf numFmtId="0" fontId="20" fillId="0" borderId="103" xfId="0" applyFont="1" applyBorder="1" applyAlignment="1">
      <alignment horizontal="center" vertical="center"/>
    </xf>
    <xf numFmtId="0" fontId="20" fillId="0" borderId="56" xfId="0" applyFont="1" applyBorder="1" applyAlignment="1">
      <alignment horizontal="center" vertical="center"/>
    </xf>
    <xf numFmtId="164" fontId="20" fillId="0" borderId="121" xfId="0" applyNumberFormat="1" applyFont="1" applyBorder="1" applyAlignment="1">
      <alignment horizontal="center" vertical="center"/>
    </xf>
    <xf numFmtId="164" fontId="20" fillId="0" borderId="122" xfId="0" applyNumberFormat="1" applyFont="1" applyBorder="1" applyAlignment="1">
      <alignment horizontal="center" vertical="center"/>
    </xf>
    <xf numFmtId="0" fontId="25" fillId="0" borderId="75" xfId="0" applyFont="1" applyBorder="1"/>
    <xf numFmtId="0" fontId="25" fillId="0" borderId="76" xfId="0" applyFont="1" applyBorder="1"/>
    <xf numFmtId="0" fontId="25" fillId="0" borderId="31" xfId="0" applyFont="1" applyBorder="1"/>
    <xf numFmtId="164" fontId="20" fillId="0" borderId="35" xfId="0" applyNumberFormat="1" applyFont="1" applyBorder="1" applyAlignment="1">
      <alignment horizontal="center" vertical="center"/>
    </xf>
    <xf numFmtId="0" fontId="25" fillId="0" borderId="101" xfId="0" applyFont="1" applyBorder="1"/>
    <xf numFmtId="0" fontId="9" fillId="0" borderId="66" xfId="0" applyFont="1" applyBorder="1" applyAlignment="1">
      <alignment horizontal="left" vertical="center"/>
    </xf>
    <xf numFmtId="0" fontId="25" fillId="0" borderId="56" xfId="0" applyFont="1" applyBorder="1"/>
    <xf numFmtId="0" fontId="87" fillId="0" borderId="0" xfId="0" applyFont="1" applyAlignment="1">
      <alignment horizontal="left" vertical="top" wrapText="1"/>
    </xf>
    <xf numFmtId="0" fontId="78" fillId="4" borderId="1" xfId="0" applyFont="1" applyFill="1" applyBorder="1" applyAlignment="1">
      <alignment horizontal="center" vertical="center"/>
    </xf>
    <xf numFmtId="0" fontId="10" fillId="4" borderId="1" xfId="0" applyFont="1" applyFill="1" applyBorder="1" applyAlignment="1">
      <alignment horizontal="center" vertical="center"/>
    </xf>
    <xf numFmtId="0" fontId="78" fillId="4" borderId="35" xfId="0" applyFont="1" applyFill="1" applyBorder="1" applyAlignment="1">
      <alignment horizontal="center" vertical="center"/>
    </xf>
    <xf numFmtId="0" fontId="85" fillId="4" borderId="35" xfId="0" applyFont="1" applyFill="1" applyBorder="1" applyAlignment="1">
      <alignment horizontal="center" vertical="center"/>
    </xf>
    <xf numFmtId="0" fontId="93" fillId="0" borderId="0" xfId="0" applyFont="1" applyAlignment="1">
      <alignment horizontal="center" vertical="top" wrapText="1"/>
    </xf>
    <xf numFmtId="0" fontId="91" fillId="0" borderId="95" xfId="0" applyFont="1" applyBorder="1" applyAlignment="1">
      <alignment horizontal="center" vertical="center" wrapText="1"/>
    </xf>
    <xf numFmtId="0" fontId="91" fillId="0" borderId="40" xfId="0" applyFont="1" applyBorder="1" applyAlignment="1">
      <alignment horizontal="center" vertical="center" wrapText="1"/>
    </xf>
    <xf numFmtId="0" fontId="100" fillId="0" borderId="0" xfId="0" applyFont="1" applyAlignment="1">
      <alignment horizontal="left" vertical="center"/>
    </xf>
    <xf numFmtId="0" fontId="0" fillId="0" borderId="0" xfId="0" applyAlignment="1">
      <alignment horizontal="center"/>
    </xf>
    <xf numFmtId="0" fontId="89" fillId="0" borderId="0" xfId="0" applyFont="1" applyAlignment="1">
      <alignment horizontal="left" vertical="top" wrapText="1"/>
    </xf>
    <xf numFmtId="0" fontId="94" fillId="4" borderId="127" xfId="0" applyFont="1" applyFill="1" applyBorder="1" applyAlignment="1">
      <alignment horizontal="center" vertical="center"/>
    </xf>
    <xf numFmtId="0" fontId="95" fillId="0" borderId="128" xfId="0" applyFont="1" applyBorder="1" applyAlignment="1">
      <alignment horizontal="center"/>
    </xf>
    <xf numFmtId="0" fontId="95" fillId="0" borderId="129" xfId="0" applyFont="1" applyBorder="1" applyAlignment="1">
      <alignment horizontal="center"/>
    </xf>
    <xf numFmtId="0" fontId="82" fillId="0" borderId="0" xfId="0" applyFont="1" applyAlignment="1">
      <alignment horizontal="left" vertical="top" wrapText="1"/>
    </xf>
  </cellXfs>
  <cellStyles count="8">
    <cellStyle name="Comma 2" xfId="3" xr:uid="{275F7CF4-21C1-4F4F-A12A-10F0336785DA}"/>
    <cellStyle name="Hypertextový odkaz" xfId="1" builtinId="8"/>
    <cellStyle name="Neutrální 2" xfId="6" xr:uid="{6EA3BCFE-EF19-4F8E-9F35-1BFBB790D5BC}"/>
    <cellStyle name="Normal 2" xfId="2" xr:uid="{14910B1D-A310-43C7-9F10-E73A19138315}"/>
    <cellStyle name="Normální" xfId="0" builtinId="0"/>
    <cellStyle name="Normální 2" xfId="7" xr:uid="{C177DFB3-BAA0-4355-9571-E7CC88D77E82}"/>
    <cellStyle name="Normální 3" xfId="4" xr:uid="{207FD17B-B365-46E7-AC6C-5EC0A2998082}"/>
    <cellStyle name="Špatně 2" xfId="5" xr:uid="{B4DE1984-AA7D-4BED-AE1B-116B25D8AAFE}"/>
  </cellStyles>
  <dxfs count="0"/>
  <tableStyles count="0" defaultTableStyle="TableStyleMedium2" defaultPivotStyle="PivotStyleLight16"/>
  <colors>
    <mruColors>
      <color rgb="FF66FF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40.jpg"/><Relationship Id="rId2" Type="http://schemas.openxmlformats.org/officeDocument/2006/relationships/image" Target="../media/image39.jpg"/><Relationship Id="rId1" Type="http://schemas.openxmlformats.org/officeDocument/2006/relationships/image" Target="../media/image38.jpg"/><Relationship Id="rId5" Type="http://schemas.openxmlformats.org/officeDocument/2006/relationships/image" Target="../media/image42.jpg"/><Relationship Id="rId4" Type="http://schemas.openxmlformats.org/officeDocument/2006/relationships/image" Target="../media/image41.jpg"/></Relationships>
</file>

<file path=xl/drawings/_rels/drawing11.xml.rels><?xml version="1.0" encoding="UTF-8" standalone="yes"?>
<Relationships xmlns="http://schemas.openxmlformats.org/package/2006/relationships"><Relationship Id="rId3" Type="http://schemas.openxmlformats.org/officeDocument/2006/relationships/image" Target="../media/image45.jpg"/><Relationship Id="rId2" Type="http://schemas.openxmlformats.org/officeDocument/2006/relationships/image" Target="../media/image44.jpg"/><Relationship Id="rId1" Type="http://schemas.openxmlformats.org/officeDocument/2006/relationships/image" Target="../media/image43.jpg"/><Relationship Id="rId4" Type="http://schemas.openxmlformats.org/officeDocument/2006/relationships/image" Target="../media/image46.jpg"/></Relationships>
</file>

<file path=xl/drawings/_rels/drawing12.xml.rels><?xml version="1.0" encoding="UTF-8" standalone="yes"?>
<Relationships xmlns="http://schemas.openxmlformats.org/package/2006/relationships"><Relationship Id="rId3" Type="http://schemas.openxmlformats.org/officeDocument/2006/relationships/image" Target="../media/image49.jpg"/><Relationship Id="rId2" Type="http://schemas.openxmlformats.org/officeDocument/2006/relationships/image" Target="../media/image48.jpg"/><Relationship Id="rId1" Type="http://schemas.openxmlformats.org/officeDocument/2006/relationships/image" Target="../media/image47.jpg"/><Relationship Id="rId4" Type="http://schemas.openxmlformats.org/officeDocument/2006/relationships/image" Target="../media/image50.jpg"/></Relationships>
</file>

<file path=xl/drawings/_rels/drawing13.xml.rels><?xml version="1.0" encoding="UTF-8" standalone="yes"?>
<Relationships xmlns="http://schemas.openxmlformats.org/package/2006/relationships"><Relationship Id="rId3" Type="http://schemas.openxmlformats.org/officeDocument/2006/relationships/image" Target="../media/image53.jpg"/><Relationship Id="rId2" Type="http://schemas.openxmlformats.org/officeDocument/2006/relationships/image" Target="../media/image52.jpg"/><Relationship Id="rId1" Type="http://schemas.openxmlformats.org/officeDocument/2006/relationships/image" Target="../media/image51.jpg"/></Relationships>
</file>

<file path=xl/drawings/_rels/drawing14.xml.rels><?xml version="1.0" encoding="UTF-8" standalone="yes"?>
<Relationships xmlns="http://schemas.openxmlformats.org/package/2006/relationships"><Relationship Id="rId3" Type="http://schemas.openxmlformats.org/officeDocument/2006/relationships/image" Target="../media/image56.jpg"/><Relationship Id="rId2" Type="http://schemas.openxmlformats.org/officeDocument/2006/relationships/image" Target="../media/image55.png"/><Relationship Id="rId1" Type="http://schemas.openxmlformats.org/officeDocument/2006/relationships/image" Target="../media/image54.jpg"/><Relationship Id="rId4" Type="http://schemas.openxmlformats.org/officeDocument/2006/relationships/image" Target="../media/image57.jpg"/></Relationships>
</file>

<file path=xl/drawings/_rels/drawing15.xml.rels><?xml version="1.0" encoding="UTF-8" standalone="yes"?>
<Relationships xmlns="http://schemas.openxmlformats.org/package/2006/relationships"><Relationship Id="rId3" Type="http://schemas.openxmlformats.org/officeDocument/2006/relationships/image" Target="../media/image60.jpg"/><Relationship Id="rId2" Type="http://schemas.openxmlformats.org/officeDocument/2006/relationships/image" Target="../media/image59.png"/><Relationship Id="rId1" Type="http://schemas.openxmlformats.org/officeDocument/2006/relationships/image" Target="../media/image58.png"/><Relationship Id="rId4" Type="http://schemas.openxmlformats.org/officeDocument/2006/relationships/image" Target="../media/image61.jpg"/></Relationships>
</file>

<file path=xl/drawings/_rels/drawing16.xml.rels><?xml version="1.0" encoding="UTF-8" standalone="yes"?>
<Relationships xmlns="http://schemas.openxmlformats.org/package/2006/relationships"><Relationship Id="rId3" Type="http://schemas.openxmlformats.org/officeDocument/2006/relationships/image" Target="../media/image64.png"/><Relationship Id="rId2" Type="http://schemas.openxmlformats.org/officeDocument/2006/relationships/image" Target="../media/image63.jpg"/><Relationship Id="rId1" Type="http://schemas.openxmlformats.org/officeDocument/2006/relationships/image" Target="../media/image62.jpg"/><Relationship Id="rId4" Type="http://schemas.openxmlformats.org/officeDocument/2006/relationships/image" Target="../media/image65.png"/></Relationships>
</file>

<file path=xl/drawings/_rels/drawing17.xml.rels><?xml version="1.0" encoding="UTF-8" standalone="yes"?>
<Relationships xmlns="http://schemas.openxmlformats.org/package/2006/relationships"><Relationship Id="rId3" Type="http://schemas.openxmlformats.org/officeDocument/2006/relationships/image" Target="../media/image68.jpg"/><Relationship Id="rId2" Type="http://schemas.openxmlformats.org/officeDocument/2006/relationships/image" Target="../media/image67.jpg"/><Relationship Id="rId1" Type="http://schemas.openxmlformats.org/officeDocument/2006/relationships/image" Target="../media/image66.jpg"/><Relationship Id="rId5" Type="http://schemas.openxmlformats.org/officeDocument/2006/relationships/image" Target="../media/image70.jpg"/><Relationship Id="rId4" Type="http://schemas.openxmlformats.org/officeDocument/2006/relationships/image" Target="../media/image69.jpg"/></Relationships>
</file>

<file path=xl/drawings/_rels/drawing18.xml.rels><?xml version="1.0" encoding="UTF-8" standalone="yes"?>
<Relationships xmlns="http://schemas.openxmlformats.org/package/2006/relationships"><Relationship Id="rId1" Type="http://schemas.openxmlformats.org/officeDocument/2006/relationships/image" Target="../media/image7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3" Type="http://schemas.openxmlformats.org/officeDocument/2006/relationships/image" Target="../media/image5.jpeg"/><Relationship Id="rId2" Type="http://schemas.openxmlformats.org/officeDocument/2006/relationships/image" Target="../media/image4.jpeg"/><Relationship Id="rId1" Type="http://schemas.openxmlformats.org/officeDocument/2006/relationships/image" Target="../media/image3.jpeg"/><Relationship Id="rId5" Type="http://schemas.openxmlformats.org/officeDocument/2006/relationships/image" Target="../media/image7.jpeg"/><Relationship Id="rId4" Type="http://schemas.openxmlformats.org/officeDocument/2006/relationships/image" Target="../media/image6.jpeg"/></Relationships>
</file>

<file path=xl/drawings/_rels/drawing4.xml.rels><?xml version="1.0" encoding="UTF-8" standalone="yes"?>
<Relationships xmlns="http://schemas.openxmlformats.org/package/2006/relationships"><Relationship Id="rId3" Type="http://schemas.openxmlformats.org/officeDocument/2006/relationships/image" Target="../media/image10.jpeg"/><Relationship Id="rId2" Type="http://schemas.openxmlformats.org/officeDocument/2006/relationships/image" Target="../media/image9.jpeg"/><Relationship Id="rId1" Type="http://schemas.openxmlformats.org/officeDocument/2006/relationships/image" Target="../media/image8.jpeg"/><Relationship Id="rId5" Type="http://schemas.openxmlformats.org/officeDocument/2006/relationships/image" Target="../media/image12.jpeg"/><Relationship Id="rId4" Type="http://schemas.openxmlformats.org/officeDocument/2006/relationships/image" Target="../media/image11.jpeg"/></Relationships>
</file>

<file path=xl/drawings/_rels/drawing5.xml.rels><?xml version="1.0" encoding="UTF-8" standalone="yes"?>
<Relationships xmlns="http://schemas.openxmlformats.org/package/2006/relationships"><Relationship Id="rId3" Type="http://schemas.openxmlformats.org/officeDocument/2006/relationships/image" Target="../media/image15.jpg"/><Relationship Id="rId2" Type="http://schemas.openxmlformats.org/officeDocument/2006/relationships/image" Target="../media/image14.jpg"/><Relationship Id="rId1" Type="http://schemas.openxmlformats.org/officeDocument/2006/relationships/image" Target="../media/image13.jpg"/><Relationship Id="rId6" Type="http://schemas.openxmlformats.org/officeDocument/2006/relationships/image" Target="../media/image18.jpeg"/><Relationship Id="rId5" Type="http://schemas.openxmlformats.org/officeDocument/2006/relationships/image" Target="../media/image17.jpeg"/><Relationship Id="rId4" Type="http://schemas.openxmlformats.org/officeDocument/2006/relationships/image" Target="../media/image16.jpg"/></Relationships>
</file>

<file path=xl/drawings/_rels/drawing6.xml.rels><?xml version="1.0" encoding="UTF-8" standalone="yes"?>
<Relationships xmlns="http://schemas.openxmlformats.org/package/2006/relationships"><Relationship Id="rId3" Type="http://schemas.openxmlformats.org/officeDocument/2006/relationships/image" Target="../media/image21.jpeg"/><Relationship Id="rId2" Type="http://schemas.openxmlformats.org/officeDocument/2006/relationships/image" Target="../media/image20.jpeg"/><Relationship Id="rId1" Type="http://schemas.openxmlformats.org/officeDocument/2006/relationships/image" Target="../media/image19.jpg"/><Relationship Id="rId6" Type="http://schemas.openxmlformats.org/officeDocument/2006/relationships/image" Target="../media/image24.jpg"/><Relationship Id="rId5" Type="http://schemas.openxmlformats.org/officeDocument/2006/relationships/image" Target="../media/image23.jpg"/><Relationship Id="rId4" Type="http://schemas.openxmlformats.org/officeDocument/2006/relationships/image" Target="../media/image22.jpg"/></Relationships>
</file>

<file path=xl/drawings/_rels/drawing7.xml.rels><?xml version="1.0" encoding="UTF-8" standalone="yes"?>
<Relationships xmlns="http://schemas.openxmlformats.org/package/2006/relationships"><Relationship Id="rId3" Type="http://schemas.openxmlformats.org/officeDocument/2006/relationships/image" Target="../media/image27.jpg"/><Relationship Id="rId2" Type="http://schemas.openxmlformats.org/officeDocument/2006/relationships/image" Target="../media/image26.jpg"/><Relationship Id="rId1" Type="http://schemas.openxmlformats.org/officeDocument/2006/relationships/image" Target="../media/image25.jpg"/><Relationship Id="rId5" Type="http://schemas.openxmlformats.org/officeDocument/2006/relationships/image" Target="../media/image29.jpeg"/><Relationship Id="rId4" Type="http://schemas.openxmlformats.org/officeDocument/2006/relationships/image" Target="../media/image28.jpeg"/></Relationships>
</file>

<file path=xl/drawings/_rels/drawing8.xml.rels><?xml version="1.0" encoding="UTF-8" standalone="yes"?>
<Relationships xmlns="http://schemas.openxmlformats.org/package/2006/relationships"><Relationship Id="rId3" Type="http://schemas.openxmlformats.org/officeDocument/2006/relationships/image" Target="../media/image32.jpeg"/><Relationship Id="rId2" Type="http://schemas.openxmlformats.org/officeDocument/2006/relationships/image" Target="../media/image31.jpeg"/><Relationship Id="rId1" Type="http://schemas.openxmlformats.org/officeDocument/2006/relationships/image" Target="../media/image30.jpeg"/><Relationship Id="rId5" Type="http://schemas.openxmlformats.org/officeDocument/2006/relationships/image" Target="../media/image34.jpeg"/><Relationship Id="rId4" Type="http://schemas.openxmlformats.org/officeDocument/2006/relationships/image" Target="../media/image33.jpeg"/></Relationships>
</file>

<file path=xl/drawings/_rels/drawing9.xml.rels><?xml version="1.0" encoding="UTF-8" standalone="yes"?>
<Relationships xmlns="http://schemas.openxmlformats.org/package/2006/relationships"><Relationship Id="rId3" Type="http://schemas.openxmlformats.org/officeDocument/2006/relationships/image" Target="../media/image37.png"/><Relationship Id="rId2" Type="http://schemas.openxmlformats.org/officeDocument/2006/relationships/image" Target="../media/image36.png"/><Relationship Id="rId1" Type="http://schemas.openxmlformats.org/officeDocument/2006/relationships/image" Target="../media/image35.jpeg"/></Relationships>
</file>

<file path=xl/drawings/drawing1.xml><?xml version="1.0" encoding="utf-8"?>
<xdr:wsDr xmlns:xdr="http://schemas.openxmlformats.org/drawingml/2006/spreadsheetDrawing" xmlns:a="http://schemas.openxmlformats.org/drawingml/2006/main">
  <xdr:twoCellAnchor editAs="oneCell">
    <xdr:from>
      <xdr:col>3</xdr:col>
      <xdr:colOff>167640</xdr:colOff>
      <xdr:row>24</xdr:row>
      <xdr:rowOff>144780</xdr:rowOff>
    </xdr:from>
    <xdr:to>
      <xdr:col>8</xdr:col>
      <xdr:colOff>544406</xdr:colOff>
      <xdr:row>31</xdr:row>
      <xdr:rowOff>59398</xdr:rowOff>
    </xdr:to>
    <xdr:pic>
      <xdr:nvPicPr>
        <xdr:cNvPr id="2" name="Obrázek 1">
          <a:extLst>
            <a:ext uri="{FF2B5EF4-FFF2-40B4-BE49-F238E27FC236}">
              <a16:creationId xmlns:a16="http://schemas.microsoft.com/office/drawing/2014/main" id="{00083B66-471E-41DD-8222-9672628809C4}"/>
            </a:ext>
          </a:extLst>
        </xdr:cNvPr>
        <xdr:cNvPicPr>
          <a:picLocks noChangeAspect="1"/>
        </xdr:cNvPicPr>
      </xdr:nvPicPr>
      <xdr:blipFill>
        <a:blip xmlns:r="http://schemas.openxmlformats.org/officeDocument/2006/relationships" r:embed="rId1"/>
        <a:stretch>
          <a:fillRect/>
        </a:stretch>
      </xdr:blipFill>
      <xdr:spPr>
        <a:xfrm>
          <a:off x="2065020" y="6156960"/>
          <a:ext cx="3539066" cy="1034758"/>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oneCellAnchor>
    <xdr:from>
      <xdr:col>1</xdr:col>
      <xdr:colOff>39158</xdr:colOff>
      <xdr:row>3</xdr:row>
      <xdr:rowOff>104775</xdr:rowOff>
    </xdr:from>
    <xdr:ext cx="1162050" cy="809625"/>
    <xdr:pic>
      <xdr:nvPicPr>
        <xdr:cNvPr id="3" name="image267.jpg" title="Obrázek">
          <a:extLst>
            <a:ext uri="{FF2B5EF4-FFF2-40B4-BE49-F238E27FC236}">
              <a16:creationId xmlns:a16="http://schemas.microsoft.com/office/drawing/2014/main" id="{00000000-0008-0000-3D00-000003000000}"/>
            </a:ext>
          </a:extLst>
        </xdr:cNvPr>
        <xdr:cNvPicPr preferRelativeResize="0"/>
      </xdr:nvPicPr>
      <xdr:blipFill>
        <a:blip xmlns:r="http://schemas.openxmlformats.org/officeDocument/2006/relationships" r:embed="rId1" cstate="print"/>
        <a:stretch>
          <a:fillRect/>
        </a:stretch>
      </xdr:blipFill>
      <xdr:spPr>
        <a:xfrm>
          <a:off x="197908" y="697442"/>
          <a:ext cx="1162050" cy="809625"/>
        </a:xfrm>
        <a:prstGeom prst="rect">
          <a:avLst/>
        </a:prstGeom>
        <a:noFill/>
      </xdr:spPr>
    </xdr:pic>
    <xdr:clientData fLocksWithSheet="0"/>
  </xdr:oneCellAnchor>
  <xdr:oneCellAnchor>
    <xdr:from>
      <xdr:col>1</xdr:col>
      <xdr:colOff>70909</xdr:colOff>
      <xdr:row>15</xdr:row>
      <xdr:rowOff>40216</xdr:rowOff>
    </xdr:from>
    <xdr:ext cx="1125007" cy="742951"/>
    <xdr:pic>
      <xdr:nvPicPr>
        <xdr:cNvPr id="4" name="image266.jpg" title="Obrázek">
          <a:extLst>
            <a:ext uri="{FF2B5EF4-FFF2-40B4-BE49-F238E27FC236}">
              <a16:creationId xmlns:a16="http://schemas.microsoft.com/office/drawing/2014/main" id="{00000000-0008-0000-3D00-000004000000}"/>
            </a:ext>
          </a:extLst>
        </xdr:cNvPr>
        <xdr:cNvPicPr preferRelativeResize="0"/>
      </xdr:nvPicPr>
      <xdr:blipFill>
        <a:blip xmlns:r="http://schemas.openxmlformats.org/officeDocument/2006/relationships" r:embed="rId2" cstate="print"/>
        <a:stretch>
          <a:fillRect/>
        </a:stretch>
      </xdr:blipFill>
      <xdr:spPr>
        <a:xfrm>
          <a:off x="229659" y="2791883"/>
          <a:ext cx="1125007" cy="742951"/>
        </a:xfrm>
        <a:prstGeom prst="rect">
          <a:avLst/>
        </a:prstGeom>
        <a:noFill/>
      </xdr:spPr>
    </xdr:pic>
    <xdr:clientData fLocksWithSheet="0"/>
  </xdr:oneCellAnchor>
  <xdr:oneCellAnchor>
    <xdr:from>
      <xdr:col>1</xdr:col>
      <xdr:colOff>61384</xdr:colOff>
      <xdr:row>26</xdr:row>
      <xdr:rowOff>92075</xdr:rowOff>
    </xdr:from>
    <xdr:ext cx="1060450" cy="881592"/>
    <xdr:pic>
      <xdr:nvPicPr>
        <xdr:cNvPr id="5" name="image263.jpg" title="Obrázek">
          <a:extLst>
            <a:ext uri="{FF2B5EF4-FFF2-40B4-BE49-F238E27FC236}">
              <a16:creationId xmlns:a16="http://schemas.microsoft.com/office/drawing/2014/main" id="{00000000-0008-0000-3D00-000005000000}"/>
            </a:ext>
          </a:extLst>
        </xdr:cNvPr>
        <xdr:cNvPicPr preferRelativeResize="0"/>
      </xdr:nvPicPr>
      <xdr:blipFill>
        <a:blip xmlns:r="http://schemas.openxmlformats.org/officeDocument/2006/relationships" r:embed="rId3" cstate="print"/>
        <a:stretch>
          <a:fillRect/>
        </a:stretch>
      </xdr:blipFill>
      <xdr:spPr>
        <a:xfrm>
          <a:off x="220134" y="4875742"/>
          <a:ext cx="1060450" cy="881592"/>
        </a:xfrm>
        <a:prstGeom prst="rect">
          <a:avLst/>
        </a:prstGeom>
        <a:noFill/>
      </xdr:spPr>
    </xdr:pic>
    <xdr:clientData fLocksWithSheet="0"/>
  </xdr:oneCellAnchor>
  <xdr:oneCellAnchor>
    <xdr:from>
      <xdr:col>1</xdr:col>
      <xdr:colOff>82552</xdr:colOff>
      <xdr:row>39</xdr:row>
      <xdr:rowOff>41277</xdr:rowOff>
    </xdr:from>
    <xdr:ext cx="1123950" cy="636058"/>
    <xdr:pic>
      <xdr:nvPicPr>
        <xdr:cNvPr id="6" name="image265.jpg" title="Obrázek">
          <a:extLst>
            <a:ext uri="{FF2B5EF4-FFF2-40B4-BE49-F238E27FC236}">
              <a16:creationId xmlns:a16="http://schemas.microsoft.com/office/drawing/2014/main" id="{00000000-0008-0000-3D00-000006000000}"/>
            </a:ext>
          </a:extLst>
        </xdr:cNvPr>
        <xdr:cNvPicPr preferRelativeResize="0"/>
      </xdr:nvPicPr>
      <xdr:blipFill>
        <a:blip xmlns:r="http://schemas.openxmlformats.org/officeDocument/2006/relationships" r:embed="rId4" cstate="print"/>
        <a:stretch>
          <a:fillRect/>
        </a:stretch>
      </xdr:blipFill>
      <xdr:spPr>
        <a:xfrm>
          <a:off x="241302" y="7163860"/>
          <a:ext cx="1123950" cy="636058"/>
        </a:xfrm>
        <a:prstGeom prst="rect">
          <a:avLst/>
        </a:prstGeom>
        <a:noFill/>
      </xdr:spPr>
    </xdr:pic>
    <xdr:clientData fLocksWithSheet="0"/>
  </xdr:oneCellAnchor>
  <xdr:oneCellAnchor>
    <xdr:from>
      <xdr:col>1</xdr:col>
      <xdr:colOff>86783</xdr:colOff>
      <xdr:row>50</xdr:row>
      <xdr:rowOff>125942</xdr:rowOff>
    </xdr:from>
    <xdr:ext cx="1076325" cy="866775"/>
    <xdr:pic>
      <xdr:nvPicPr>
        <xdr:cNvPr id="7" name="image264.jpg" title="Obrázek">
          <a:extLst>
            <a:ext uri="{FF2B5EF4-FFF2-40B4-BE49-F238E27FC236}">
              <a16:creationId xmlns:a16="http://schemas.microsoft.com/office/drawing/2014/main" id="{00000000-0008-0000-3D00-000007000000}"/>
            </a:ext>
          </a:extLst>
        </xdr:cNvPr>
        <xdr:cNvPicPr preferRelativeResize="0"/>
      </xdr:nvPicPr>
      <xdr:blipFill>
        <a:blip xmlns:r="http://schemas.openxmlformats.org/officeDocument/2006/relationships" r:embed="rId5" cstate="print"/>
        <a:stretch>
          <a:fillRect/>
        </a:stretch>
      </xdr:blipFill>
      <xdr:spPr>
        <a:xfrm>
          <a:off x="245533" y="9227609"/>
          <a:ext cx="1076325" cy="866775"/>
        </a:xfrm>
        <a:prstGeom prst="rect">
          <a:avLst/>
        </a:prstGeom>
        <a:noFill/>
      </xdr:spPr>
    </xdr:pic>
    <xdr:clientData fLocksWithSheet="0"/>
  </xdr:oneCellAnchor>
</xdr:wsDr>
</file>

<file path=xl/drawings/drawing11.xml><?xml version="1.0" encoding="utf-8"?>
<xdr:wsDr xmlns:xdr="http://schemas.openxmlformats.org/drawingml/2006/spreadsheetDrawing" xmlns:a="http://schemas.openxmlformats.org/drawingml/2006/main">
  <xdr:oneCellAnchor>
    <xdr:from>
      <xdr:col>1</xdr:col>
      <xdr:colOff>86149</xdr:colOff>
      <xdr:row>2</xdr:row>
      <xdr:rowOff>175048</xdr:rowOff>
    </xdr:from>
    <xdr:ext cx="1056852" cy="777452"/>
    <xdr:pic>
      <xdr:nvPicPr>
        <xdr:cNvPr id="3" name="image270.jpg" title="Obrázek">
          <a:extLst>
            <a:ext uri="{FF2B5EF4-FFF2-40B4-BE49-F238E27FC236}">
              <a16:creationId xmlns:a16="http://schemas.microsoft.com/office/drawing/2014/main" id="{00000000-0008-0000-3E00-000003000000}"/>
            </a:ext>
          </a:extLst>
        </xdr:cNvPr>
        <xdr:cNvPicPr preferRelativeResize="0"/>
      </xdr:nvPicPr>
      <xdr:blipFill>
        <a:blip xmlns:r="http://schemas.openxmlformats.org/officeDocument/2006/relationships" r:embed="rId1" cstate="print"/>
        <a:stretch>
          <a:fillRect/>
        </a:stretch>
      </xdr:blipFill>
      <xdr:spPr>
        <a:xfrm>
          <a:off x="244899" y="587798"/>
          <a:ext cx="1056852" cy="777452"/>
        </a:xfrm>
        <a:prstGeom prst="rect">
          <a:avLst/>
        </a:prstGeom>
        <a:noFill/>
      </xdr:spPr>
    </xdr:pic>
    <xdr:clientData fLocksWithSheet="0"/>
  </xdr:oneCellAnchor>
  <xdr:oneCellAnchor>
    <xdr:from>
      <xdr:col>1</xdr:col>
      <xdr:colOff>144992</xdr:colOff>
      <xdr:row>13</xdr:row>
      <xdr:rowOff>184150</xdr:rowOff>
    </xdr:from>
    <xdr:ext cx="934508" cy="662517"/>
    <xdr:pic>
      <xdr:nvPicPr>
        <xdr:cNvPr id="4" name="image269.jpg" title="Obrázek">
          <a:extLst>
            <a:ext uri="{FF2B5EF4-FFF2-40B4-BE49-F238E27FC236}">
              <a16:creationId xmlns:a16="http://schemas.microsoft.com/office/drawing/2014/main" id="{00000000-0008-0000-3E00-000004000000}"/>
            </a:ext>
          </a:extLst>
        </xdr:cNvPr>
        <xdr:cNvPicPr preferRelativeResize="0"/>
      </xdr:nvPicPr>
      <xdr:blipFill>
        <a:blip xmlns:r="http://schemas.openxmlformats.org/officeDocument/2006/relationships" r:embed="rId2" cstate="print"/>
        <a:stretch>
          <a:fillRect/>
        </a:stretch>
      </xdr:blipFill>
      <xdr:spPr>
        <a:xfrm>
          <a:off x="303742" y="2628900"/>
          <a:ext cx="934508" cy="662517"/>
        </a:xfrm>
        <a:prstGeom prst="rect">
          <a:avLst/>
        </a:prstGeom>
        <a:noFill/>
      </xdr:spPr>
    </xdr:pic>
    <xdr:clientData fLocksWithSheet="0"/>
  </xdr:oneCellAnchor>
  <xdr:oneCellAnchor>
    <xdr:from>
      <xdr:col>1</xdr:col>
      <xdr:colOff>88265</xdr:colOff>
      <xdr:row>24</xdr:row>
      <xdr:rowOff>87208</xdr:rowOff>
    </xdr:from>
    <xdr:ext cx="1065318" cy="822960"/>
    <xdr:pic>
      <xdr:nvPicPr>
        <xdr:cNvPr id="5" name="image271.jpg" title="Obrázek">
          <a:extLst>
            <a:ext uri="{FF2B5EF4-FFF2-40B4-BE49-F238E27FC236}">
              <a16:creationId xmlns:a16="http://schemas.microsoft.com/office/drawing/2014/main" id="{00000000-0008-0000-3E00-000005000000}"/>
            </a:ext>
          </a:extLst>
        </xdr:cNvPr>
        <xdr:cNvPicPr preferRelativeResize="0"/>
      </xdr:nvPicPr>
      <xdr:blipFill>
        <a:blip xmlns:r="http://schemas.openxmlformats.org/officeDocument/2006/relationships" r:embed="rId3" cstate="print"/>
        <a:stretch>
          <a:fillRect/>
        </a:stretch>
      </xdr:blipFill>
      <xdr:spPr>
        <a:xfrm>
          <a:off x="247015" y="4563958"/>
          <a:ext cx="1065318" cy="822960"/>
        </a:xfrm>
        <a:prstGeom prst="rect">
          <a:avLst/>
        </a:prstGeom>
        <a:noFill/>
      </xdr:spPr>
    </xdr:pic>
    <xdr:clientData fLocksWithSheet="0"/>
  </xdr:oneCellAnchor>
  <xdr:oneCellAnchor>
    <xdr:from>
      <xdr:col>1</xdr:col>
      <xdr:colOff>93558</xdr:colOff>
      <xdr:row>35</xdr:row>
      <xdr:rowOff>119803</xdr:rowOff>
    </xdr:from>
    <xdr:ext cx="1070609" cy="642197"/>
    <xdr:pic>
      <xdr:nvPicPr>
        <xdr:cNvPr id="6" name="image268.jpg" title="Obrázek">
          <a:extLst>
            <a:ext uri="{FF2B5EF4-FFF2-40B4-BE49-F238E27FC236}">
              <a16:creationId xmlns:a16="http://schemas.microsoft.com/office/drawing/2014/main" id="{00000000-0008-0000-3E00-000006000000}"/>
            </a:ext>
          </a:extLst>
        </xdr:cNvPr>
        <xdr:cNvPicPr preferRelativeResize="0"/>
      </xdr:nvPicPr>
      <xdr:blipFill>
        <a:blip xmlns:r="http://schemas.openxmlformats.org/officeDocument/2006/relationships" r:embed="rId4" cstate="print"/>
        <a:stretch>
          <a:fillRect/>
        </a:stretch>
      </xdr:blipFill>
      <xdr:spPr>
        <a:xfrm>
          <a:off x="252308" y="6628553"/>
          <a:ext cx="1070609" cy="642197"/>
        </a:xfrm>
        <a:prstGeom prst="rect">
          <a:avLst/>
        </a:prstGeom>
        <a:noFill/>
      </xdr:spPr>
    </xdr:pic>
    <xdr:clientData fLocksWithSheet="0"/>
  </xdr:oneCellAnchor>
</xdr:wsDr>
</file>

<file path=xl/drawings/drawing12.xml><?xml version="1.0" encoding="utf-8"?>
<xdr:wsDr xmlns:xdr="http://schemas.openxmlformats.org/drawingml/2006/spreadsheetDrawing" xmlns:a="http://schemas.openxmlformats.org/drawingml/2006/main">
  <xdr:oneCellAnchor>
    <xdr:from>
      <xdr:col>1</xdr:col>
      <xdr:colOff>74930</xdr:colOff>
      <xdr:row>2</xdr:row>
      <xdr:rowOff>213783</xdr:rowOff>
    </xdr:from>
    <xdr:ext cx="1085850" cy="723900"/>
    <xdr:pic>
      <xdr:nvPicPr>
        <xdr:cNvPr id="2" name="image275.jpg" title="Obrázek">
          <a:extLst>
            <a:ext uri="{FF2B5EF4-FFF2-40B4-BE49-F238E27FC236}">
              <a16:creationId xmlns:a16="http://schemas.microsoft.com/office/drawing/2014/main" id="{00000000-0008-0000-3F00-000002000000}"/>
            </a:ext>
          </a:extLst>
        </xdr:cNvPr>
        <xdr:cNvPicPr preferRelativeResize="0"/>
      </xdr:nvPicPr>
      <xdr:blipFill>
        <a:blip xmlns:r="http://schemas.openxmlformats.org/officeDocument/2006/relationships" r:embed="rId1" cstate="print"/>
        <a:stretch>
          <a:fillRect/>
        </a:stretch>
      </xdr:blipFill>
      <xdr:spPr>
        <a:xfrm>
          <a:off x="233680" y="626533"/>
          <a:ext cx="1085850" cy="723900"/>
        </a:xfrm>
        <a:prstGeom prst="rect">
          <a:avLst/>
        </a:prstGeom>
        <a:noFill/>
      </xdr:spPr>
    </xdr:pic>
    <xdr:clientData fLocksWithSheet="0"/>
  </xdr:oneCellAnchor>
  <xdr:oneCellAnchor>
    <xdr:from>
      <xdr:col>1</xdr:col>
      <xdr:colOff>76200</xdr:colOff>
      <xdr:row>14</xdr:row>
      <xdr:rowOff>140758</xdr:rowOff>
    </xdr:from>
    <xdr:ext cx="1085850" cy="723900"/>
    <xdr:pic>
      <xdr:nvPicPr>
        <xdr:cNvPr id="3" name="image273.jpg" title="Obrázek">
          <a:extLst>
            <a:ext uri="{FF2B5EF4-FFF2-40B4-BE49-F238E27FC236}">
              <a16:creationId xmlns:a16="http://schemas.microsoft.com/office/drawing/2014/main" id="{00000000-0008-0000-3F00-000003000000}"/>
            </a:ext>
          </a:extLst>
        </xdr:cNvPr>
        <xdr:cNvPicPr preferRelativeResize="0"/>
      </xdr:nvPicPr>
      <xdr:blipFill>
        <a:blip xmlns:r="http://schemas.openxmlformats.org/officeDocument/2006/relationships" r:embed="rId2" cstate="print"/>
        <a:stretch>
          <a:fillRect/>
        </a:stretch>
      </xdr:blipFill>
      <xdr:spPr>
        <a:xfrm>
          <a:off x="234950" y="2765425"/>
          <a:ext cx="1085850" cy="723900"/>
        </a:xfrm>
        <a:prstGeom prst="rect">
          <a:avLst/>
        </a:prstGeom>
        <a:noFill/>
      </xdr:spPr>
    </xdr:pic>
    <xdr:clientData fLocksWithSheet="0"/>
  </xdr:oneCellAnchor>
  <xdr:oneCellAnchor>
    <xdr:from>
      <xdr:col>1</xdr:col>
      <xdr:colOff>80433</xdr:colOff>
      <xdr:row>26</xdr:row>
      <xdr:rowOff>134409</xdr:rowOff>
    </xdr:from>
    <xdr:ext cx="1162050" cy="771525"/>
    <xdr:pic>
      <xdr:nvPicPr>
        <xdr:cNvPr id="4" name="image272.jpg" title="Obrázek">
          <a:extLst>
            <a:ext uri="{FF2B5EF4-FFF2-40B4-BE49-F238E27FC236}">
              <a16:creationId xmlns:a16="http://schemas.microsoft.com/office/drawing/2014/main" id="{00000000-0008-0000-3F00-000004000000}"/>
            </a:ext>
          </a:extLst>
        </xdr:cNvPr>
        <xdr:cNvPicPr preferRelativeResize="0"/>
      </xdr:nvPicPr>
      <xdr:blipFill>
        <a:blip xmlns:r="http://schemas.openxmlformats.org/officeDocument/2006/relationships" r:embed="rId3" cstate="print"/>
        <a:stretch>
          <a:fillRect/>
        </a:stretch>
      </xdr:blipFill>
      <xdr:spPr>
        <a:xfrm>
          <a:off x="239183" y="4970992"/>
          <a:ext cx="1162050" cy="771525"/>
        </a:xfrm>
        <a:prstGeom prst="rect">
          <a:avLst/>
        </a:prstGeom>
        <a:noFill/>
      </xdr:spPr>
    </xdr:pic>
    <xdr:clientData fLocksWithSheet="0"/>
  </xdr:oneCellAnchor>
  <xdr:oneCellAnchor>
    <xdr:from>
      <xdr:col>1</xdr:col>
      <xdr:colOff>59267</xdr:colOff>
      <xdr:row>38</xdr:row>
      <xdr:rowOff>122766</xdr:rowOff>
    </xdr:from>
    <xdr:ext cx="1162050" cy="771525"/>
    <xdr:pic>
      <xdr:nvPicPr>
        <xdr:cNvPr id="5" name="image274.jpg" title="Obrázek">
          <a:extLst>
            <a:ext uri="{FF2B5EF4-FFF2-40B4-BE49-F238E27FC236}">
              <a16:creationId xmlns:a16="http://schemas.microsoft.com/office/drawing/2014/main" id="{00000000-0008-0000-3F00-000005000000}"/>
            </a:ext>
          </a:extLst>
        </xdr:cNvPr>
        <xdr:cNvPicPr preferRelativeResize="0"/>
      </xdr:nvPicPr>
      <xdr:blipFill>
        <a:blip xmlns:r="http://schemas.openxmlformats.org/officeDocument/2006/relationships" r:embed="rId4" cstate="print"/>
        <a:stretch>
          <a:fillRect/>
        </a:stretch>
      </xdr:blipFill>
      <xdr:spPr>
        <a:xfrm>
          <a:off x="218017" y="7171266"/>
          <a:ext cx="1162050" cy="771525"/>
        </a:xfrm>
        <a:prstGeom prst="rect">
          <a:avLst/>
        </a:prstGeom>
        <a:noFill/>
      </xdr:spPr>
    </xdr:pic>
    <xdr:clientData fLocksWithSheet="0"/>
  </xdr:oneCellAnchor>
</xdr:wsDr>
</file>

<file path=xl/drawings/drawing13.xml><?xml version="1.0" encoding="utf-8"?>
<xdr:wsDr xmlns:xdr="http://schemas.openxmlformats.org/drawingml/2006/spreadsheetDrawing" xmlns:a="http://schemas.openxmlformats.org/drawingml/2006/main">
  <xdr:oneCellAnchor>
    <xdr:from>
      <xdr:col>1</xdr:col>
      <xdr:colOff>80434</xdr:colOff>
      <xdr:row>14</xdr:row>
      <xdr:rowOff>208492</xdr:rowOff>
    </xdr:from>
    <xdr:ext cx="1030816" cy="722841"/>
    <xdr:pic>
      <xdr:nvPicPr>
        <xdr:cNvPr id="7" name="image278.jpg" title="Obrázek">
          <a:extLst>
            <a:ext uri="{FF2B5EF4-FFF2-40B4-BE49-F238E27FC236}">
              <a16:creationId xmlns:a16="http://schemas.microsoft.com/office/drawing/2014/main" id="{182C29A3-6B09-4AF1-B448-3B53E69B22F3}"/>
            </a:ext>
          </a:extLst>
        </xdr:cNvPr>
        <xdr:cNvPicPr preferRelativeResize="0"/>
      </xdr:nvPicPr>
      <xdr:blipFill>
        <a:blip xmlns:r="http://schemas.openxmlformats.org/officeDocument/2006/relationships" r:embed="rId1" cstate="print"/>
        <a:stretch>
          <a:fillRect/>
        </a:stretch>
      </xdr:blipFill>
      <xdr:spPr>
        <a:xfrm>
          <a:off x="239184" y="2833159"/>
          <a:ext cx="1030816" cy="722841"/>
        </a:xfrm>
        <a:prstGeom prst="rect">
          <a:avLst/>
        </a:prstGeom>
        <a:noFill/>
      </xdr:spPr>
    </xdr:pic>
    <xdr:clientData fLocksWithSheet="0"/>
  </xdr:oneCellAnchor>
  <xdr:oneCellAnchor>
    <xdr:from>
      <xdr:col>1</xdr:col>
      <xdr:colOff>63922</xdr:colOff>
      <xdr:row>26</xdr:row>
      <xdr:rowOff>140971</xdr:rowOff>
    </xdr:from>
    <xdr:ext cx="1131993" cy="822113"/>
    <xdr:pic>
      <xdr:nvPicPr>
        <xdr:cNvPr id="8" name="image279.jpg" title="Obrázek">
          <a:extLst>
            <a:ext uri="{FF2B5EF4-FFF2-40B4-BE49-F238E27FC236}">
              <a16:creationId xmlns:a16="http://schemas.microsoft.com/office/drawing/2014/main" id="{56CC6C6E-E4B7-44CD-A4B2-AA24CD9B995F}"/>
            </a:ext>
          </a:extLst>
        </xdr:cNvPr>
        <xdr:cNvPicPr preferRelativeResize="0"/>
      </xdr:nvPicPr>
      <xdr:blipFill>
        <a:blip xmlns:r="http://schemas.openxmlformats.org/officeDocument/2006/relationships" r:embed="rId2" cstate="print"/>
        <a:stretch>
          <a:fillRect/>
        </a:stretch>
      </xdr:blipFill>
      <xdr:spPr>
        <a:xfrm>
          <a:off x="222672" y="4977554"/>
          <a:ext cx="1131993" cy="822113"/>
        </a:xfrm>
        <a:prstGeom prst="rect">
          <a:avLst/>
        </a:prstGeom>
        <a:noFill/>
      </xdr:spPr>
    </xdr:pic>
    <xdr:clientData fLocksWithSheet="0"/>
  </xdr:oneCellAnchor>
  <xdr:oneCellAnchor>
    <xdr:from>
      <xdr:col>1</xdr:col>
      <xdr:colOff>78316</xdr:colOff>
      <xdr:row>2</xdr:row>
      <xdr:rowOff>204047</xdr:rowOff>
    </xdr:from>
    <xdr:ext cx="1085850" cy="723900"/>
    <xdr:pic>
      <xdr:nvPicPr>
        <xdr:cNvPr id="10" name="image276.jpg" title="Obrázek">
          <a:extLst>
            <a:ext uri="{FF2B5EF4-FFF2-40B4-BE49-F238E27FC236}">
              <a16:creationId xmlns:a16="http://schemas.microsoft.com/office/drawing/2014/main" id="{B58A85E3-BC2A-464A-916A-7C9F44B81F5A}"/>
            </a:ext>
          </a:extLst>
        </xdr:cNvPr>
        <xdr:cNvPicPr preferRelativeResize="0"/>
      </xdr:nvPicPr>
      <xdr:blipFill>
        <a:blip xmlns:r="http://schemas.openxmlformats.org/officeDocument/2006/relationships" r:embed="rId3" cstate="print"/>
        <a:stretch>
          <a:fillRect/>
        </a:stretch>
      </xdr:blipFill>
      <xdr:spPr>
        <a:xfrm>
          <a:off x="237066" y="616797"/>
          <a:ext cx="1085850" cy="723900"/>
        </a:xfrm>
        <a:prstGeom prst="rect">
          <a:avLst/>
        </a:prstGeom>
        <a:noFill/>
      </xdr:spPr>
    </xdr:pic>
    <xdr:clientData fLocksWithSheet="0"/>
  </xdr:oneCellAnchor>
</xdr:wsDr>
</file>

<file path=xl/drawings/drawing14.xml><?xml version="1.0" encoding="utf-8"?>
<xdr:wsDr xmlns:xdr="http://schemas.openxmlformats.org/drawingml/2006/spreadsheetDrawing" xmlns:a="http://schemas.openxmlformats.org/drawingml/2006/main">
  <xdr:oneCellAnchor>
    <xdr:from>
      <xdr:col>1</xdr:col>
      <xdr:colOff>161925</xdr:colOff>
      <xdr:row>2</xdr:row>
      <xdr:rowOff>66675</xdr:rowOff>
    </xdr:from>
    <xdr:ext cx="847725" cy="857250"/>
    <xdr:pic>
      <xdr:nvPicPr>
        <xdr:cNvPr id="2" name="image286.jpg" title="Obrázek">
          <a:extLst>
            <a:ext uri="{FF2B5EF4-FFF2-40B4-BE49-F238E27FC236}">
              <a16:creationId xmlns:a16="http://schemas.microsoft.com/office/drawing/2014/main" id="{00000000-0008-0000-4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66675</xdr:colOff>
      <xdr:row>13</xdr:row>
      <xdr:rowOff>57150</xdr:rowOff>
    </xdr:from>
    <xdr:ext cx="1143000" cy="857250"/>
    <xdr:pic>
      <xdr:nvPicPr>
        <xdr:cNvPr id="3" name="image289.png" title="Obrázek">
          <a:extLst>
            <a:ext uri="{FF2B5EF4-FFF2-40B4-BE49-F238E27FC236}">
              <a16:creationId xmlns:a16="http://schemas.microsoft.com/office/drawing/2014/main" id="{00000000-0008-0000-42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xdr:col>
      <xdr:colOff>232833</xdr:colOff>
      <xdr:row>24</xdr:row>
      <xdr:rowOff>229658</xdr:rowOff>
    </xdr:from>
    <xdr:ext cx="790575" cy="762000"/>
    <xdr:pic>
      <xdr:nvPicPr>
        <xdr:cNvPr id="4" name="image285.jpg" title="Obrázek">
          <a:extLst>
            <a:ext uri="{FF2B5EF4-FFF2-40B4-BE49-F238E27FC236}">
              <a16:creationId xmlns:a16="http://schemas.microsoft.com/office/drawing/2014/main" id="{00000000-0008-0000-4200-000004000000}"/>
            </a:ext>
          </a:extLst>
        </xdr:cNvPr>
        <xdr:cNvPicPr preferRelativeResize="0"/>
      </xdr:nvPicPr>
      <xdr:blipFill>
        <a:blip xmlns:r="http://schemas.openxmlformats.org/officeDocument/2006/relationships" r:embed="rId3" cstate="print"/>
        <a:stretch>
          <a:fillRect/>
        </a:stretch>
      </xdr:blipFill>
      <xdr:spPr>
        <a:xfrm>
          <a:off x="391583" y="4706408"/>
          <a:ext cx="790575" cy="762000"/>
        </a:xfrm>
        <a:prstGeom prst="rect">
          <a:avLst/>
        </a:prstGeom>
        <a:noFill/>
      </xdr:spPr>
    </xdr:pic>
    <xdr:clientData fLocksWithSheet="0"/>
  </xdr:oneCellAnchor>
  <xdr:oneCellAnchor>
    <xdr:from>
      <xdr:col>1</xdr:col>
      <xdr:colOff>130175</xdr:colOff>
      <xdr:row>34</xdr:row>
      <xdr:rowOff>152823</xdr:rowOff>
    </xdr:from>
    <xdr:ext cx="1009650" cy="1038225"/>
    <xdr:pic>
      <xdr:nvPicPr>
        <xdr:cNvPr id="5" name="image288.jpg" title="Obrázek">
          <a:extLst>
            <a:ext uri="{FF2B5EF4-FFF2-40B4-BE49-F238E27FC236}">
              <a16:creationId xmlns:a16="http://schemas.microsoft.com/office/drawing/2014/main" id="{00000000-0008-0000-4200-000005000000}"/>
            </a:ext>
          </a:extLst>
        </xdr:cNvPr>
        <xdr:cNvPicPr preferRelativeResize="0"/>
      </xdr:nvPicPr>
      <xdr:blipFill>
        <a:blip xmlns:r="http://schemas.openxmlformats.org/officeDocument/2006/relationships" r:embed="rId4" cstate="print"/>
        <a:stretch>
          <a:fillRect/>
        </a:stretch>
      </xdr:blipFill>
      <xdr:spPr>
        <a:xfrm>
          <a:off x="288925" y="6481656"/>
          <a:ext cx="1009650" cy="1038225"/>
        </a:xfrm>
        <a:prstGeom prst="rect">
          <a:avLst/>
        </a:prstGeom>
        <a:noFill/>
      </xdr:spPr>
    </xdr:pic>
    <xdr:clientData fLocksWithSheet="0"/>
  </xdr:oneCellAnchor>
</xdr:wsDr>
</file>

<file path=xl/drawings/drawing15.xml><?xml version="1.0" encoding="utf-8"?>
<xdr:wsDr xmlns:xdr="http://schemas.openxmlformats.org/drawingml/2006/spreadsheetDrawing" xmlns:a="http://schemas.openxmlformats.org/drawingml/2006/main">
  <xdr:oneCellAnchor>
    <xdr:from>
      <xdr:col>1</xdr:col>
      <xdr:colOff>252941</xdr:colOff>
      <xdr:row>2</xdr:row>
      <xdr:rowOff>170392</xdr:rowOff>
    </xdr:from>
    <xdr:ext cx="781050" cy="857250"/>
    <xdr:pic>
      <xdr:nvPicPr>
        <xdr:cNvPr id="2" name="image292.png" title="Obrázek">
          <a:extLst>
            <a:ext uri="{FF2B5EF4-FFF2-40B4-BE49-F238E27FC236}">
              <a16:creationId xmlns:a16="http://schemas.microsoft.com/office/drawing/2014/main" id="{00000000-0008-0000-4300-000002000000}"/>
            </a:ext>
          </a:extLst>
        </xdr:cNvPr>
        <xdr:cNvPicPr preferRelativeResize="0"/>
      </xdr:nvPicPr>
      <xdr:blipFill>
        <a:blip xmlns:r="http://schemas.openxmlformats.org/officeDocument/2006/relationships" r:embed="rId1" cstate="print"/>
        <a:stretch>
          <a:fillRect/>
        </a:stretch>
      </xdr:blipFill>
      <xdr:spPr>
        <a:xfrm>
          <a:off x="411691" y="583142"/>
          <a:ext cx="781050" cy="857250"/>
        </a:xfrm>
        <a:prstGeom prst="rect">
          <a:avLst/>
        </a:prstGeom>
        <a:noFill/>
      </xdr:spPr>
    </xdr:pic>
    <xdr:clientData fLocksWithSheet="0"/>
  </xdr:oneCellAnchor>
  <xdr:oneCellAnchor>
    <xdr:from>
      <xdr:col>1</xdr:col>
      <xdr:colOff>171450</xdr:colOff>
      <xdr:row>13</xdr:row>
      <xdr:rowOff>85725</xdr:rowOff>
    </xdr:from>
    <xdr:ext cx="838200" cy="857250"/>
    <xdr:pic>
      <xdr:nvPicPr>
        <xdr:cNvPr id="3" name="image290.png" title="Obrázek">
          <a:extLst>
            <a:ext uri="{FF2B5EF4-FFF2-40B4-BE49-F238E27FC236}">
              <a16:creationId xmlns:a16="http://schemas.microsoft.com/office/drawing/2014/main" id="{00000000-0008-0000-43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xdr:col>
      <xdr:colOff>91017</xdr:colOff>
      <xdr:row>23</xdr:row>
      <xdr:rowOff>169333</xdr:rowOff>
    </xdr:from>
    <xdr:ext cx="1095375" cy="1104900"/>
    <xdr:pic>
      <xdr:nvPicPr>
        <xdr:cNvPr id="4" name="image291.jpg" title="Obrázek">
          <a:extLst>
            <a:ext uri="{FF2B5EF4-FFF2-40B4-BE49-F238E27FC236}">
              <a16:creationId xmlns:a16="http://schemas.microsoft.com/office/drawing/2014/main" id="{00000000-0008-0000-4300-000004000000}"/>
            </a:ext>
          </a:extLst>
        </xdr:cNvPr>
        <xdr:cNvPicPr preferRelativeResize="0"/>
      </xdr:nvPicPr>
      <xdr:blipFill>
        <a:blip xmlns:r="http://schemas.openxmlformats.org/officeDocument/2006/relationships" r:embed="rId3" cstate="print"/>
        <a:stretch>
          <a:fillRect/>
        </a:stretch>
      </xdr:blipFill>
      <xdr:spPr>
        <a:xfrm>
          <a:off x="249767" y="4466166"/>
          <a:ext cx="1095375" cy="1104900"/>
        </a:xfrm>
        <a:prstGeom prst="rect">
          <a:avLst/>
        </a:prstGeom>
        <a:noFill/>
      </xdr:spPr>
    </xdr:pic>
    <xdr:clientData fLocksWithSheet="0"/>
  </xdr:oneCellAnchor>
  <xdr:oneCellAnchor>
    <xdr:from>
      <xdr:col>1</xdr:col>
      <xdr:colOff>175683</xdr:colOff>
      <xdr:row>36</xdr:row>
      <xdr:rowOff>84666</xdr:rowOff>
    </xdr:from>
    <xdr:ext cx="895350" cy="809625"/>
    <xdr:pic>
      <xdr:nvPicPr>
        <xdr:cNvPr id="5" name="image293.jpg" title="Obrázek">
          <a:extLst>
            <a:ext uri="{FF2B5EF4-FFF2-40B4-BE49-F238E27FC236}">
              <a16:creationId xmlns:a16="http://schemas.microsoft.com/office/drawing/2014/main" id="{00000000-0008-0000-4300-000005000000}"/>
            </a:ext>
          </a:extLst>
        </xdr:cNvPr>
        <xdr:cNvPicPr preferRelativeResize="0"/>
      </xdr:nvPicPr>
      <xdr:blipFill>
        <a:blip xmlns:r="http://schemas.openxmlformats.org/officeDocument/2006/relationships" r:embed="rId4" cstate="print"/>
        <a:stretch>
          <a:fillRect/>
        </a:stretch>
      </xdr:blipFill>
      <xdr:spPr>
        <a:xfrm>
          <a:off x="334433" y="6773333"/>
          <a:ext cx="895350" cy="809625"/>
        </a:xfrm>
        <a:prstGeom prst="rect">
          <a:avLst/>
        </a:prstGeom>
        <a:noFill/>
      </xdr:spPr>
    </xdr:pic>
    <xdr:clientData fLocksWithSheet="0"/>
  </xdr:oneCellAnchor>
</xdr:wsDr>
</file>

<file path=xl/drawings/drawing16.xml><?xml version="1.0" encoding="utf-8"?>
<xdr:wsDr xmlns:xdr="http://schemas.openxmlformats.org/drawingml/2006/spreadsheetDrawing" xmlns:a="http://schemas.openxmlformats.org/drawingml/2006/main">
  <xdr:oneCellAnchor>
    <xdr:from>
      <xdr:col>1</xdr:col>
      <xdr:colOff>104775</xdr:colOff>
      <xdr:row>2</xdr:row>
      <xdr:rowOff>95250</xdr:rowOff>
    </xdr:from>
    <xdr:ext cx="962025" cy="857250"/>
    <xdr:pic>
      <xdr:nvPicPr>
        <xdr:cNvPr id="3" name="image296.jpg" title="Obrázek">
          <a:extLst>
            <a:ext uri="{FF2B5EF4-FFF2-40B4-BE49-F238E27FC236}">
              <a16:creationId xmlns:a16="http://schemas.microsoft.com/office/drawing/2014/main" id="{00000000-0008-0000-4400-00000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57150</xdr:colOff>
      <xdr:row>13</xdr:row>
      <xdr:rowOff>57150</xdr:rowOff>
    </xdr:from>
    <xdr:ext cx="1075267" cy="789517"/>
    <xdr:pic>
      <xdr:nvPicPr>
        <xdr:cNvPr id="4" name="image295.jpg" title="Obrázek">
          <a:extLst>
            <a:ext uri="{FF2B5EF4-FFF2-40B4-BE49-F238E27FC236}">
              <a16:creationId xmlns:a16="http://schemas.microsoft.com/office/drawing/2014/main" id="{00000000-0008-0000-4400-000004000000}"/>
            </a:ext>
          </a:extLst>
        </xdr:cNvPr>
        <xdr:cNvPicPr preferRelativeResize="0"/>
      </xdr:nvPicPr>
      <xdr:blipFill>
        <a:blip xmlns:r="http://schemas.openxmlformats.org/officeDocument/2006/relationships" r:embed="rId2" cstate="print"/>
        <a:stretch>
          <a:fillRect/>
        </a:stretch>
      </xdr:blipFill>
      <xdr:spPr>
        <a:xfrm>
          <a:off x="215900" y="2501900"/>
          <a:ext cx="1075267" cy="789517"/>
        </a:xfrm>
        <a:prstGeom prst="rect">
          <a:avLst/>
        </a:prstGeom>
        <a:noFill/>
      </xdr:spPr>
    </xdr:pic>
    <xdr:clientData fLocksWithSheet="0"/>
  </xdr:oneCellAnchor>
  <xdr:oneCellAnchor>
    <xdr:from>
      <xdr:col>1</xdr:col>
      <xdr:colOff>238125</xdr:colOff>
      <xdr:row>24</xdr:row>
      <xdr:rowOff>123825</xdr:rowOff>
    </xdr:from>
    <xdr:ext cx="704850" cy="857250"/>
    <xdr:pic>
      <xdr:nvPicPr>
        <xdr:cNvPr id="5" name="image297.png" title="Obrázek">
          <a:extLst>
            <a:ext uri="{FF2B5EF4-FFF2-40B4-BE49-F238E27FC236}">
              <a16:creationId xmlns:a16="http://schemas.microsoft.com/office/drawing/2014/main" id="{00000000-0008-0000-4400-000005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twoCellAnchor editAs="oneCell">
    <xdr:from>
      <xdr:col>1</xdr:col>
      <xdr:colOff>98426</xdr:colOff>
      <xdr:row>35</xdr:row>
      <xdr:rowOff>13275</xdr:rowOff>
    </xdr:from>
    <xdr:to>
      <xdr:col>1</xdr:col>
      <xdr:colOff>1199118</xdr:colOff>
      <xdr:row>39</xdr:row>
      <xdr:rowOff>136737</xdr:rowOff>
    </xdr:to>
    <xdr:pic>
      <xdr:nvPicPr>
        <xdr:cNvPr id="8" name="Obrázek 7">
          <a:extLst>
            <a:ext uri="{FF2B5EF4-FFF2-40B4-BE49-F238E27FC236}">
              <a16:creationId xmlns:a16="http://schemas.microsoft.com/office/drawing/2014/main" id="{DD61C264-3204-1DAA-A47A-65BD1372BD92}"/>
            </a:ext>
          </a:extLst>
        </xdr:cNvPr>
        <xdr:cNvPicPr>
          <a:picLocks noChangeAspect="1"/>
        </xdr:cNvPicPr>
      </xdr:nvPicPr>
      <xdr:blipFill>
        <a:blip xmlns:r="http://schemas.openxmlformats.org/officeDocument/2006/relationships" r:embed="rId4"/>
        <a:stretch>
          <a:fillRect/>
        </a:stretch>
      </xdr:blipFill>
      <xdr:spPr>
        <a:xfrm>
          <a:off x="257176" y="6522025"/>
          <a:ext cx="1104502" cy="907475"/>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oneCellAnchor>
    <xdr:from>
      <xdr:col>1</xdr:col>
      <xdr:colOff>70273</xdr:colOff>
      <xdr:row>2</xdr:row>
      <xdr:rowOff>169545</xdr:rowOff>
    </xdr:from>
    <xdr:ext cx="1162050" cy="981075"/>
    <xdr:pic>
      <xdr:nvPicPr>
        <xdr:cNvPr id="2" name="image302.jpg" title="Obrázek">
          <a:extLst>
            <a:ext uri="{FF2B5EF4-FFF2-40B4-BE49-F238E27FC236}">
              <a16:creationId xmlns:a16="http://schemas.microsoft.com/office/drawing/2014/main" id="{00000000-0008-0000-4500-000002000000}"/>
            </a:ext>
          </a:extLst>
        </xdr:cNvPr>
        <xdr:cNvPicPr preferRelativeResize="0"/>
      </xdr:nvPicPr>
      <xdr:blipFill>
        <a:blip xmlns:r="http://schemas.openxmlformats.org/officeDocument/2006/relationships" r:embed="rId1" cstate="print"/>
        <a:stretch>
          <a:fillRect/>
        </a:stretch>
      </xdr:blipFill>
      <xdr:spPr>
        <a:xfrm>
          <a:off x="229023" y="582295"/>
          <a:ext cx="1162050" cy="981075"/>
        </a:xfrm>
        <a:prstGeom prst="rect">
          <a:avLst/>
        </a:prstGeom>
        <a:noFill/>
      </xdr:spPr>
    </xdr:pic>
    <xdr:clientData fLocksWithSheet="0"/>
  </xdr:oneCellAnchor>
  <xdr:oneCellAnchor>
    <xdr:from>
      <xdr:col>1</xdr:col>
      <xdr:colOff>64346</xdr:colOff>
      <xdr:row>15</xdr:row>
      <xdr:rowOff>21379</xdr:rowOff>
    </xdr:from>
    <xdr:ext cx="1099820" cy="708871"/>
    <xdr:pic>
      <xdr:nvPicPr>
        <xdr:cNvPr id="3" name="image298.jpg" title="Obrázek">
          <a:extLst>
            <a:ext uri="{FF2B5EF4-FFF2-40B4-BE49-F238E27FC236}">
              <a16:creationId xmlns:a16="http://schemas.microsoft.com/office/drawing/2014/main" id="{00000000-0008-0000-4500-000003000000}"/>
            </a:ext>
          </a:extLst>
        </xdr:cNvPr>
        <xdr:cNvPicPr preferRelativeResize="0"/>
      </xdr:nvPicPr>
      <xdr:blipFill>
        <a:blip xmlns:r="http://schemas.openxmlformats.org/officeDocument/2006/relationships" r:embed="rId2" cstate="print"/>
        <a:stretch>
          <a:fillRect/>
        </a:stretch>
      </xdr:blipFill>
      <xdr:spPr>
        <a:xfrm>
          <a:off x="223096" y="2878879"/>
          <a:ext cx="1099820" cy="708871"/>
        </a:xfrm>
        <a:prstGeom prst="rect">
          <a:avLst/>
        </a:prstGeom>
        <a:noFill/>
      </xdr:spPr>
    </xdr:pic>
    <xdr:clientData fLocksWithSheet="0"/>
  </xdr:oneCellAnchor>
  <xdr:oneCellAnchor>
    <xdr:from>
      <xdr:col>1</xdr:col>
      <xdr:colOff>29634</xdr:colOff>
      <xdr:row>27</xdr:row>
      <xdr:rowOff>91016</xdr:rowOff>
    </xdr:from>
    <xdr:ext cx="1200150" cy="638175"/>
    <xdr:pic>
      <xdr:nvPicPr>
        <xdr:cNvPr id="4" name="image303.jpg" title="Obrázek">
          <a:extLst>
            <a:ext uri="{FF2B5EF4-FFF2-40B4-BE49-F238E27FC236}">
              <a16:creationId xmlns:a16="http://schemas.microsoft.com/office/drawing/2014/main" id="{00000000-0008-0000-4500-000004000000}"/>
            </a:ext>
          </a:extLst>
        </xdr:cNvPr>
        <xdr:cNvPicPr preferRelativeResize="0"/>
      </xdr:nvPicPr>
      <xdr:blipFill>
        <a:blip xmlns:r="http://schemas.openxmlformats.org/officeDocument/2006/relationships" r:embed="rId3" cstate="print"/>
        <a:stretch>
          <a:fillRect/>
        </a:stretch>
      </xdr:blipFill>
      <xdr:spPr>
        <a:xfrm>
          <a:off x="188384" y="5160433"/>
          <a:ext cx="1200150" cy="638175"/>
        </a:xfrm>
        <a:prstGeom prst="rect">
          <a:avLst/>
        </a:prstGeom>
        <a:noFill/>
      </xdr:spPr>
    </xdr:pic>
    <xdr:clientData fLocksWithSheet="0"/>
  </xdr:oneCellAnchor>
  <xdr:oneCellAnchor>
    <xdr:from>
      <xdr:col>1</xdr:col>
      <xdr:colOff>80857</xdr:colOff>
      <xdr:row>39</xdr:row>
      <xdr:rowOff>12912</xdr:rowOff>
    </xdr:from>
    <xdr:ext cx="1162050" cy="771525"/>
    <xdr:pic>
      <xdr:nvPicPr>
        <xdr:cNvPr id="5" name="image301.jpg" title="Obrázek">
          <a:extLst>
            <a:ext uri="{FF2B5EF4-FFF2-40B4-BE49-F238E27FC236}">
              <a16:creationId xmlns:a16="http://schemas.microsoft.com/office/drawing/2014/main" id="{00000000-0008-0000-4500-000005000000}"/>
            </a:ext>
          </a:extLst>
        </xdr:cNvPr>
        <xdr:cNvPicPr preferRelativeResize="0"/>
      </xdr:nvPicPr>
      <xdr:blipFill>
        <a:blip xmlns:r="http://schemas.openxmlformats.org/officeDocument/2006/relationships" r:embed="rId4" cstate="print"/>
        <a:stretch>
          <a:fillRect/>
        </a:stretch>
      </xdr:blipFill>
      <xdr:spPr>
        <a:xfrm>
          <a:off x="239607" y="7294245"/>
          <a:ext cx="1162050" cy="771525"/>
        </a:xfrm>
        <a:prstGeom prst="rect">
          <a:avLst/>
        </a:prstGeom>
        <a:noFill/>
      </xdr:spPr>
    </xdr:pic>
    <xdr:clientData fLocksWithSheet="0"/>
  </xdr:oneCellAnchor>
  <xdr:oneCellAnchor>
    <xdr:from>
      <xdr:col>1</xdr:col>
      <xdr:colOff>82550</xdr:colOff>
      <xdr:row>50</xdr:row>
      <xdr:rowOff>177799</xdr:rowOff>
    </xdr:from>
    <xdr:ext cx="1071034" cy="774700"/>
    <xdr:pic>
      <xdr:nvPicPr>
        <xdr:cNvPr id="6" name="image300.jpg" title="Obrázek">
          <a:extLst>
            <a:ext uri="{FF2B5EF4-FFF2-40B4-BE49-F238E27FC236}">
              <a16:creationId xmlns:a16="http://schemas.microsoft.com/office/drawing/2014/main" id="{00000000-0008-0000-4500-000006000000}"/>
            </a:ext>
          </a:extLst>
        </xdr:cNvPr>
        <xdr:cNvPicPr preferRelativeResize="0"/>
      </xdr:nvPicPr>
      <xdr:blipFill>
        <a:blip xmlns:r="http://schemas.openxmlformats.org/officeDocument/2006/relationships" r:embed="rId5" cstate="print"/>
        <a:stretch>
          <a:fillRect/>
        </a:stretch>
      </xdr:blipFill>
      <xdr:spPr>
        <a:xfrm>
          <a:off x="241300" y="9438216"/>
          <a:ext cx="1071034" cy="774700"/>
        </a:xfrm>
        <a:prstGeom prst="rect">
          <a:avLst/>
        </a:prstGeom>
        <a:noFill/>
      </xdr:spPr>
    </xdr:pic>
    <xdr:clientData fLocksWithSheet="0"/>
  </xdr:oneCellAnchor>
</xdr:wsDr>
</file>

<file path=xl/drawings/drawing18.xml><?xml version="1.0" encoding="utf-8"?>
<xdr:wsDr xmlns:xdr="http://schemas.openxmlformats.org/drawingml/2006/spreadsheetDrawing" xmlns:a="http://schemas.openxmlformats.org/drawingml/2006/main">
  <xdr:twoCellAnchor>
    <xdr:from>
      <xdr:col>4</xdr:col>
      <xdr:colOff>1280160</xdr:colOff>
      <xdr:row>46</xdr:row>
      <xdr:rowOff>7620</xdr:rowOff>
    </xdr:from>
    <xdr:to>
      <xdr:col>5</xdr:col>
      <xdr:colOff>1412240</xdr:colOff>
      <xdr:row>48</xdr:row>
      <xdr:rowOff>157480</xdr:rowOff>
    </xdr:to>
    <xdr:pic>
      <xdr:nvPicPr>
        <xdr:cNvPr id="3" name="Obrázek 2">
          <a:extLst>
            <a:ext uri="{FF2B5EF4-FFF2-40B4-BE49-F238E27FC236}">
              <a16:creationId xmlns:a16="http://schemas.microsoft.com/office/drawing/2014/main" id="{96DE1E7C-3B35-4BE6-ACE5-91E3F396341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155180" y="11757660"/>
          <a:ext cx="1678940" cy="5003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42332</xdr:colOff>
      <xdr:row>28</xdr:row>
      <xdr:rowOff>21167</xdr:rowOff>
    </xdr:from>
    <xdr:to>
      <xdr:col>6</xdr:col>
      <xdr:colOff>361043</xdr:colOff>
      <xdr:row>34</xdr:row>
      <xdr:rowOff>94407</xdr:rowOff>
    </xdr:to>
    <xdr:pic>
      <xdr:nvPicPr>
        <xdr:cNvPr id="2" name="Obrázek 1">
          <a:extLst>
            <a:ext uri="{FF2B5EF4-FFF2-40B4-BE49-F238E27FC236}">
              <a16:creationId xmlns:a16="http://schemas.microsoft.com/office/drawing/2014/main" id="{24500A17-5BA0-0CC3-86AF-FD5F7257B325}"/>
            </a:ext>
          </a:extLst>
        </xdr:cNvPr>
        <xdr:cNvPicPr>
          <a:picLocks noChangeAspect="1"/>
        </xdr:cNvPicPr>
      </xdr:nvPicPr>
      <xdr:blipFill>
        <a:blip xmlns:r="http://schemas.openxmlformats.org/officeDocument/2006/relationships" r:embed="rId1"/>
        <a:stretch>
          <a:fillRect/>
        </a:stretch>
      </xdr:blipFill>
      <xdr:spPr>
        <a:xfrm>
          <a:off x="42332" y="7143750"/>
          <a:ext cx="8678486" cy="154326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279377</xdr:colOff>
      <xdr:row>1</xdr:row>
      <xdr:rowOff>85436</xdr:rowOff>
    </xdr:from>
    <xdr:to>
      <xdr:col>1</xdr:col>
      <xdr:colOff>1044226</xdr:colOff>
      <xdr:row>7</xdr:row>
      <xdr:rowOff>172296</xdr:rowOff>
    </xdr:to>
    <xdr:pic>
      <xdr:nvPicPr>
        <xdr:cNvPr id="3" name="Obrázek 2">
          <a:extLst>
            <a:ext uri="{FF2B5EF4-FFF2-40B4-BE49-F238E27FC236}">
              <a16:creationId xmlns:a16="http://schemas.microsoft.com/office/drawing/2014/main" id="{B1610072-38D9-653E-AE4A-158AE5BED5F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8127" y="318269"/>
          <a:ext cx="764849" cy="122689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371468</xdr:colOff>
      <xdr:row>12</xdr:row>
      <xdr:rowOff>35542</xdr:rowOff>
    </xdr:from>
    <xdr:to>
      <xdr:col>1</xdr:col>
      <xdr:colOff>1083434</xdr:colOff>
      <xdr:row>18</xdr:row>
      <xdr:rowOff>21042</xdr:rowOff>
    </xdr:to>
    <xdr:pic>
      <xdr:nvPicPr>
        <xdr:cNvPr id="4" name="Obrázek 3">
          <a:extLst>
            <a:ext uri="{FF2B5EF4-FFF2-40B4-BE49-F238E27FC236}">
              <a16:creationId xmlns:a16="http://schemas.microsoft.com/office/drawing/2014/main" id="{4C4D788B-66E6-B2AA-E5C4-8F06479FDDE8}"/>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34957" y="2615822"/>
          <a:ext cx="715776" cy="10804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369627</xdr:colOff>
      <xdr:row>24</xdr:row>
      <xdr:rowOff>7771</xdr:rowOff>
    </xdr:from>
    <xdr:to>
      <xdr:col>1</xdr:col>
      <xdr:colOff>1007568</xdr:colOff>
      <xdr:row>29</xdr:row>
      <xdr:rowOff>58629</xdr:rowOff>
    </xdr:to>
    <xdr:pic>
      <xdr:nvPicPr>
        <xdr:cNvPr id="5" name="Obrázek 4">
          <a:extLst>
            <a:ext uri="{FF2B5EF4-FFF2-40B4-BE49-F238E27FC236}">
              <a16:creationId xmlns:a16="http://schemas.microsoft.com/office/drawing/2014/main" id="{873E961F-A0A2-0C36-9F21-B69B0191094F}"/>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33116" y="4756055"/>
          <a:ext cx="630321" cy="9518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401955</xdr:colOff>
      <xdr:row>34</xdr:row>
      <xdr:rowOff>30479</xdr:rowOff>
    </xdr:from>
    <xdr:to>
      <xdr:col>1</xdr:col>
      <xdr:colOff>1011336</xdr:colOff>
      <xdr:row>40</xdr:row>
      <xdr:rowOff>211</xdr:rowOff>
    </xdr:to>
    <xdr:pic>
      <xdr:nvPicPr>
        <xdr:cNvPr id="2" name="Obrázek 1">
          <a:extLst>
            <a:ext uri="{FF2B5EF4-FFF2-40B4-BE49-F238E27FC236}">
              <a16:creationId xmlns:a16="http://schemas.microsoft.com/office/drawing/2014/main" id="{62BAF91C-2427-4AA6-BF1C-D703E8AFC8BD}"/>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69595" y="6240779"/>
          <a:ext cx="599856" cy="107251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246377</xdr:colOff>
      <xdr:row>45</xdr:row>
      <xdr:rowOff>60961</xdr:rowOff>
    </xdr:from>
    <xdr:to>
      <xdr:col>1</xdr:col>
      <xdr:colOff>1037334</xdr:colOff>
      <xdr:row>52</xdr:row>
      <xdr:rowOff>42333</xdr:rowOff>
    </xdr:to>
    <xdr:pic>
      <xdr:nvPicPr>
        <xdr:cNvPr id="6" name="Obrázek 5">
          <a:extLst>
            <a:ext uri="{FF2B5EF4-FFF2-40B4-BE49-F238E27FC236}">
              <a16:creationId xmlns:a16="http://schemas.microsoft.com/office/drawing/2014/main" id="{624E9E76-1ACB-4792-8660-3081545B169C}"/>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05127" y="8421794"/>
          <a:ext cx="790957" cy="12937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246162</xdr:colOff>
      <xdr:row>12</xdr:row>
      <xdr:rowOff>99042</xdr:rowOff>
    </xdr:from>
    <xdr:to>
      <xdr:col>1</xdr:col>
      <xdr:colOff>1026584</xdr:colOff>
      <xdr:row>18</xdr:row>
      <xdr:rowOff>166350</xdr:rowOff>
    </xdr:to>
    <xdr:pic>
      <xdr:nvPicPr>
        <xdr:cNvPr id="13" name="Obrázek 12">
          <a:extLst>
            <a:ext uri="{FF2B5EF4-FFF2-40B4-BE49-F238E27FC236}">
              <a16:creationId xmlns:a16="http://schemas.microsoft.com/office/drawing/2014/main" id="{22E21380-03A0-4FB0-A59E-6ED838DE891B}"/>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4912" y="2363875"/>
          <a:ext cx="780422" cy="1199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247282</xdr:colOff>
      <xdr:row>23</xdr:row>
      <xdr:rowOff>119329</xdr:rowOff>
    </xdr:from>
    <xdr:to>
      <xdr:col>1</xdr:col>
      <xdr:colOff>1008015</xdr:colOff>
      <xdr:row>30</xdr:row>
      <xdr:rowOff>42333</xdr:rowOff>
    </xdr:to>
    <xdr:pic>
      <xdr:nvPicPr>
        <xdr:cNvPr id="14" name="Obrázek 13">
          <a:extLst>
            <a:ext uri="{FF2B5EF4-FFF2-40B4-BE49-F238E27FC236}">
              <a16:creationId xmlns:a16="http://schemas.microsoft.com/office/drawing/2014/main" id="{B7DF4EEA-A0EB-4829-9F67-3F4DDF76F91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06032" y="4416162"/>
          <a:ext cx="760733" cy="12353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232621</xdr:colOff>
      <xdr:row>34</xdr:row>
      <xdr:rowOff>83395</xdr:rowOff>
    </xdr:from>
    <xdr:to>
      <xdr:col>1</xdr:col>
      <xdr:colOff>986717</xdr:colOff>
      <xdr:row>41</xdr:row>
      <xdr:rowOff>21166</xdr:rowOff>
    </xdr:to>
    <xdr:pic>
      <xdr:nvPicPr>
        <xdr:cNvPr id="15" name="Obrázek 14">
          <a:extLst>
            <a:ext uri="{FF2B5EF4-FFF2-40B4-BE49-F238E27FC236}">
              <a16:creationId xmlns:a16="http://schemas.microsoft.com/office/drawing/2014/main" id="{F2C5A81A-FC44-4FD0-8527-2BB4104A38B5}"/>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91371" y="6412228"/>
          <a:ext cx="754096" cy="12501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227331</xdr:colOff>
      <xdr:row>1</xdr:row>
      <xdr:rowOff>125211</xdr:rowOff>
    </xdr:from>
    <xdr:to>
      <xdr:col>1</xdr:col>
      <xdr:colOff>1010650</xdr:colOff>
      <xdr:row>8</xdr:row>
      <xdr:rowOff>3809</xdr:rowOff>
    </xdr:to>
    <xdr:pic>
      <xdr:nvPicPr>
        <xdr:cNvPr id="3" name="Obrázek 2">
          <a:extLst>
            <a:ext uri="{FF2B5EF4-FFF2-40B4-BE49-F238E27FC236}">
              <a16:creationId xmlns:a16="http://schemas.microsoft.com/office/drawing/2014/main" id="{03F63832-B488-F0C6-171F-BA3EABB0A10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86081" y="358044"/>
          <a:ext cx="787129" cy="1176539"/>
        </a:xfrm>
        <a:prstGeom prst="rect">
          <a:avLst/>
        </a:prstGeom>
      </xdr:spPr>
    </xdr:pic>
    <xdr:clientData/>
  </xdr:twoCellAnchor>
  <xdr:twoCellAnchor editAs="oneCell">
    <xdr:from>
      <xdr:col>1</xdr:col>
      <xdr:colOff>207876</xdr:colOff>
      <xdr:row>45</xdr:row>
      <xdr:rowOff>97258</xdr:rowOff>
    </xdr:from>
    <xdr:to>
      <xdr:col>1</xdr:col>
      <xdr:colOff>1050714</xdr:colOff>
      <xdr:row>52</xdr:row>
      <xdr:rowOff>2117</xdr:rowOff>
    </xdr:to>
    <xdr:pic>
      <xdr:nvPicPr>
        <xdr:cNvPr id="2" name="Obrázek 1">
          <a:extLst>
            <a:ext uri="{FF2B5EF4-FFF2-40B4-BE49-F238E27FC236}">
              <a16:creationId xmlns:a16="http://schemas.microsoft.com/office/drawing/2014/main" id="{2B2C26A8-2E1C-EA62-4B30-4104280711A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66626" y="8458091"/>
          <a:ext cx="850458" cy="119136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182033</xdr:colOff>
      <xdr:row>12</xdr:row>
      <xdr:rowOff>50268</xdr:rowOff>
    </xdr:from>
    <xdr:to>
      <xdr:col>1</xdr:col>
      <xdr:colOff>1012822</xdr:colOff>
      <xdr:row>19</xdr:row>
      <xdr:rowOff>20108</xdr:rowOff>
    </xdr:to>
    <xdr:pic>
      <xdr:nvPicPr>
        <xdr:cNvPr id="4" name="Obrázek 3">
          <a:extLst>
            <a:ext uri="{FF2B5EF4-FFF2-40B4-BE49-F238E27FC236}">
              <a16:creationId xmlns:a16="http://schemas.microsoft.com/office/drawing/2014/main" id="{71AB28C9-2444-27CC-D98B-C254819AA57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40783" y="2315101"/>
          <a:ext cx="842219" cy="12726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194733</xdr:colOff>
      <xdr:row>23</xdr:row>
      <xdr:rowOff>123824</xdr:rowOff>
    </xdr:from>
    <xdr:to>
      <xdr:col>1</xdr:col>
      <xdr:colOff>1009358</xdr:colOff>
      <xdr:row>30</xdr:row>
      <xdr:rowOff>18414</xdr:rowOff>
    </xdr:to>
    <xdr:pic>
      <xdr:nvPicPr>
        <xdr:cNvPr id="5" name="Obrázek 4">
          <a:extLst>
            <a:ext uri="{FF2B5EF4-FFF2-40B4-BE49-F238E27FC236}">
              <a16:creationId xmlns:a16="http://schemas.microsoft.com/office/drawing/2014/main" id="{591A7128-E17E-63A7-E6C4-9B70515B0DC6}"/>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53483" y="4420657"/>
          <a:ext cx="824150" cy="12202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225424</xdr:colOff>
      <xdr:row>34</xdr:row>
      <xdr:rowOff>86254</xdr:rowOff>
    </xdr:from>
    <xdr:to>
      <xdr:col>1</xdr:col>
      <xdr:colOff>1067726</xdr:colOff>
      <xdr:row>41</xdr:row>
      <xdr:rowOff>0</xdr:rowOff>
    </xdr:to>
    <xdr:pic>
      <xdr:nvPicPr>
        <xdr:cNvPr id="6" name="Obrázek 5">
          <a:extLst>
            <a:ext uri="{FF2B5EF4-FFF2-40B4-BE49-F238E27FC236}">
              <a16:creationId xmlns:a16="http://schemas.microsoft.com/office/drawing/2014/main" id="{775D8AA5-3FAF-B98A-F400-90D3E20D3C6B}"/>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384174" y="6415087"/>
          <a:ext cx="842302" cy="12260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oneCellAnchor>
    <xdr:from>
      <xdr:col>1</xdr:col>
      <xdr:colOff>250402</xdr:colOff>
      <xdr:row>1</xdr:row>
      <xdr:rowOff>135890</xdr:rowOff>
    </xdr:from>
    <xdr:ext cx="748665" cy="1064895"/>
    <xdr:pic>
      <xdr:nvPicPr>
        <xdr:cNvPr id="2" name="image188.jpg" title="Obrázek">
          <a:extLst>
            <a:ext uri="{FF2B5EF4-FFF2-40B4-BE49-F238E27FC236}">
              <a16:creationId xmlns:a16="http://schemas.microsoft.com/office/drawing/2014/main" id="{00000000-0008-0000-2C00-000002000000}"/>
            </a:ext>
          </a:extLst>
        </xdr:cNvPr>
        <xdr:cNvPicPr preferRelativeResize="0"/>
      </xdr:nvPicPr>
      <xdr:blipFill>
        <a:blip xmlns:r="http://schemas.openxmlformats.org/officeDocument/2006/relationships" r:embed="rId1" cstate="print"/>
        <a:stretch>
          <a:fillRect/>
        </a:stretch>
      </xdr:blipFill>
      <xdr:spPr>
        <a:xfrm>
          <a:off x="409152" y="368723"/>
          <a:ext cx="748665" cy="1064895"/>
        </a:xfrm>
        <a:prstGeom prst="rect">
          <a:avLst/>
        </a:prstGeom>
        <a:noFill/>
      </xdr:spPr>
    </xdr:pic>
    <xdr:clientData fLocksWithSheet="0"/>
  </xdr:oneCellAnchor>
  <xdr:oneCellAnchor>
    <xdr:from>
      <xdr:col>1</xdr:col>
      <xdr:colOff>282788</xdr:colOff>
      <xdr:row>13</xdr:row>
      <xdr:rowOff>4444</xdr:rowOff>
    </xdr:from>
    <xdr:ext cx="739139" cy="973455"/>
    <xdr:pic>
      <xdr:nvPicPr>
        <xdr:cNvPr id="4" name="image190.jpg" title="Obrázek">
          <a:extLst>
            <a:ext uri="{FF2B5EF4-FFF2-40B4-BE49-F238E27FC236}">
              <a16:creationId xmlns:a16="http://schemas.microsoft.com/office/drawing/2014/main" id="{00000000-0008-0000-2C00-000004000000}"/>
            </a:ext>
          </a:extLst>
        </xdr:cNvPr>
        <xdr:cNvPicPr preferRelativeResize="0"/>
      </xdr:nvPicPr>
      <xdr:blipFill>
        <a:blip xmlns:r="http://schemas.openxmlformats.org/officeDocument/2006/relationships" r:embed="rId2" cstate="print"/>
        <a:stretch>
          <a:fillRect/>
        </a:stretch>
      </xdr:blipFill>
      <xdr:spPr>
        <a:xfrm>
          <a:off x="441538" y="2449194"/>
          <a:ext cx="739139" cy="973455"/>
        </a:xfrm>
        <a:prstGeom prst="rect">
          <a:avLst/>
        </a:prstGeom>
        <a:noFill/>
      </xdr:spPr>
    </xdr:pic>
    <xdr:clientData fLocksWithSheet="0"/>
  </xdr:oneCellAnchor>
  <xdr:oneCellAnchor>
    <xdr:from>
      <xdr:col>1</xdr:col>
      <xdr:colOff>220345</xdr:colOff>
      <xdr:row>24</xdr:row>
      <xdr:rowOff>3386</xdr:rowOff>
    </xdr:from>
    <xdr:ext cx="893445" cy="1120140"/>
    <xdr:pic>
      <xdr:nvPicPr>
        <xdr:cNvPr id="5" name="image186.jpg" title="Obrázek">
          <a:extLst>
            <a:ext uri="{FF2B5EF4-FFF2-40B4-BE49-F238E27FC236}">
              <a16:creationId xmlns:a16="http://schemas.microsoft.com/office/drawing/2014/main" id="{00000000-0008-0000-2C00-000005000000}"/>
            </a:ext>
          </a:extLst>
        </xdr:cNvPr>
        <xdr:cNvPicPr preferRelativeResize="0"/>
      </xdr:nvPicPr>
      <xdr:blipFill>
        <a:blip xmlns:r="http://schemas.openxmlformats.org/officeDocument/2006/relationships" r:embed="rId3" cstate="print"/>
        <a:stretch>
          <a:fillRect/>
        </a:stretch>
      </xdr:blipFill>
      <xdr:spPr>
        <a:xfrm>
          <a:off x="379095" y="4480136"/>
          <a:ext cx="893445" cy="1120140"/>
        </a:xfrm>
        <a:prstGeom prst="rect">
          <a:avLst/>
        </a:prstGeom>
        <a:noFill/>
      </xdr:spPr>
    </xdr:pic>
    <xdr:clientData fLocksWithSheet="0"/>
  </xdr:oneCellAnchor>
  <xdr:oneCellAnchor>
    <xdr:from>
      <xdr:col>1</xdr:col>
      <xdr:colOff>207645</xdr:colOff>
      <xdr:row>34</xdr:row>
      <xdr:rowOff>121921</xdr:rowOff>
    </xdr:from>
    <xdr:ext cx="851535" cy="1154430"/>
    <xdr:pic>
      <xdr:nvPicPr>
        <xdr:cNvPr id="6" name="image187.jpg" title="Obrázek">
          <a:extLst>
            <a:ext uri="{FF2B5EF4-FFF2-40B4-BE49-F238E27FC236}">
              <a16:creationId xmlns:a16="http://schemas.microsoft.com/office/drawing/2014/main" id="{00000000-0008-0000-2C00-000006000000}"/>
            </a:ext>
          </a:extLst>
        </xdr:cNvPr>
        <xdr:cNvPicPr preferRelativeResize="0"/>
      </xdr:nvPicPr>
      <xdr:blipFill>
        <a:blip xmlns:r="http://schemas.openxmlformats.org/officeDocument/2006/relationships" r:embed="rId4" cstate="print"/>
        <a:stretch>
          <a:fillRect/>
        </a:stretch>
      </xdr:blipFill>
      <xdr:spPr>
        <a:xfrm>
          <a:off x="366395" y="6514254"/>
          <a:ext cx="851535" cy="1154430"/>
        </a:xfrm>
        <a:prstGeom prst="rect">
          <a:avLst/>
        </a:prstGeom>
        <a:noFill/>
      </xdr:spPr>
    </xdr:pic>
    <xdr:clientData fLocksWithSheet="0"/>
  </xdr:oneCellAnchor>
  <xdr:twoCellAnchor editAs="oneCell">
    <xdr:from>
      <xdr:col>1</xdr:col>
      <xdr:colOff>228388</xdr:colOff>
      <xdr:row>56</xdr:row>
      <xdr:rowOff>17145</xdr:rowOff>
    </xdr:from>
    <xdr:to>
      <xdr:col>1</xdr:col>
      <xdr:colOff>931333</xdr:colOff>
      <xdr:row>61</xdr:row>
      <xdr:rowOff>133350</xdr:rowOff>
    </xdr:to>
    <xdr:pic>
      <xdr:nvPicPr>
        <xdr:cNvPr id="3" name="Obrázek 2">
          <a:extLst>
            <a:ext uri="{FF2B5EF4-FFF2-40B4-BE49-F238E27FC236}">
              <a16:creationId xmlns:a16="http://schemas.microsoft.com/office/drawing/2014/main" id="{E2994F83-BEEE-96D1-6965-BC1FD1F6EDF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387138" y="10473478"/>
          <a:ext cx="702945" cy="10687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263525</xdr:colOff>
      <xdr:row>45</xdr:row>
      <xdr:rowOff>163514</xdr:rowOff>
    </xdr:from>
    <xdr:to>
      <xdr:col>1</xdr:col>
      <xdr:colOff>972820</xdr:colOff>
      <xdr:row>51</xdr:row>
      <xdr:rowOff>93981</xdr:rowOff>
    </xdr:to>
    <xdr:pic>
      <xdr:nvPicPr>
        <xdr:cNvPr id="7" name="Obrázek 6">
          <a:extLst>
            <a:ext uri="{FF2B5EF4-FFF2-40B4-BE49-F238E27FC236}">
              <a16:creationId xmlns:a16="http://schemas.microsoft.com/office/drawing/2014/main" id="{D09C8DD9-31D5-2FE3-587E-82B9DDE52F6E}"/>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422275" y="8587847"/>
          <a:ext cx="697865" cy="107050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oneCellAnchor>
    <xdr:from>
      <xdr:col>1</xdr:col>
      <xdr:colOff>234315</xdr:colOff>
      <xdr:row>2</xdr:row>
      <xdr:rowOff>53340</xdr:rowOff>
    </xdr:from>
    <xdr:ext cx="741045" cy="952500"/>
    <xdr:pic>
      <xdr:nvPicPr>
        <xdr:cNvPr id="2" name="image189.jpg" title="Obrázek">
          <a:extLst>
            <a:ext uri="{FF2B5EF4-FFF2-40B4-BE49-F238E27FC236}">
              <a16:creationId xmlns:a16="http://schemas.microsoft.com/office/drawing/2014/main" id="{3F44AAA1-D95E-44C9-9FF2-B17F4048C32C}"/>
            </a:ext>
          </a:extLst>
        </xdr:cNvPr>
        <xdr:cNvPicPr preferRelativeResize="0"/>
      </xdr:nvPicPr>
      <xdr:blipFill>
        <a:blip xmlns:r="http://schemas.openxmlformats.org/officeDocument/2006/relationships" r:embed="rId1" cstate="print"/>
        <a:stretch>
          <a:fillRect/>
        </a:stretch>
      </xdr:blipFill>
      <xdr:spPr>
        <a:xfrm>
          <a:off x="417195" y="457200"/>
          <a:ext cx="741045" cy="952500"/>
        </a:xfrm>
        <a:prstGeom prst="rect">
          <a:avLst/>
        </a:prstGeom>
        <a:noFill/>
      </xdr:spPr>
    </xdr:pic>
    <xdr:clientData fLocksWithSheet="0"/>
  </xdr:oneCellAnchor>
  <xdr:twoCellAnchor editAs="oneCell">
    <xdr:from>
      <xdr:col>1</xdr:col>
      <xdr:colOff>229024</xdr:colOff>
      <xdr:row>12</xdr:row>
      <xdr:rowOff>122767</xdr:rowOff>
    </xdr:from>
    <xdr:to>
      <xdr:col>1</xdr:col>
      <xdr:colOff>974514</xdr:colOff>
      <xdr:row>19</xdr:row>
      <xdr:rowOff>2964</xdr:rowOff>
    </xdr:to>
    <xdr:pic>
      <xdr:nvPicPr>
        <xdr:cNvPr id="3" name="Obrázek 2">
          <a:extLst>
            <a:ext uri="{FF2B5EF4-FFF2-40B4-BE49-F238E27FC236}">
              <a16:creationId xmlns:a16="http://schemas.microsoft.com/office/drawing/2014/main" id="{3F50754F-18D7-BA10-4EE9-DE194951DA2B}"/>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87774" y="2387600"/>
          <a:ext cx="749300" cy="116670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274380</xdr:colOff>
      <xdr:row>49</xdr:row>
      <xdr:rowOff>22918</xdr:rowOff>
    </xdr:from>
    <xdr:ext cx="704388" cy="1056582"/>
    <xdr:pic>
      <xdr:nvPicPr>
        <xdr:cNvPr id="8" name="Obrázek 9">
          <a:extLst>
            <a:ext uri="{FF2B5EF4-FFF2-40B4-BE49-F238E27FC236}">
              <a16:creationId xmlns:a16="http://schemas.microsoft.com/office/drawing/2014/main" id="{665D18C1-82DD-4EB6-AD3C-683E25F34ACB}"/>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33130" y="9219835"/>
          <a:ext cx="704388" cy="105658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181736</xdr:colOff>
      <xdr:row>37</xdr:row>
      <xdr:rowOff>170392</xdr:rowOff>
    </xdr:from>
    <xdr:ext cx="842010" cy="1057275"/>
    <xdr:pic>
      <xdr:nvPicPr>
        <xdr:cNvPr id="9" name="image194.jpg" title="Obrázek">
          <a:extLst>
            <a:ext uri="{FF2B5EF4-FFF2-40B4-BE49-F238E27FC236}">
              <a16:creationId xmlns:a16="http://schemas.microsoft.com/office/drawing/2014/main" id="{3BE54660-EC30-46CD-A8C4-506D5B82182C}"/>
            </a:ext>
          </a:extLst>
        </xdr:cNvPr>
        <xdr:cNvPicPr preferRelativeResize="0"/>
      </xdr:nvPicPr>
      <xdr:blipFill>
        <a:blip xmlns:r="http://schemas.openxmlformats.org/officeDocument/2006/relationships" r:embed="rId4" cstate="print"/>
        <a:stretch>
          <a:fillRect/>
        </a:stretch>
      </xdr:blipFill>
      <xdr:spPr>
        <a:xfrm>
          <a:off x="340486" y="7155392"/>
          <a:ext cx="842010" cy="1057275"/>
        </a:xfrm>
        <a:prstGeom prst="rect">
          <a:avLst/>
        </a:prstGeom>
        <a:noFill/>
      </xdr:spPr>
    </xdr:pic>
    <xdr:clientData fLocksWithSheet="0"/>
  </xdr:oneCellAnchor>
  <xdr:oneCellAnchor>
    <xdr:from>
      <xdr:col>1</xdr:col>
      <xdr:colOff>173568</xdr:colOff>
      <xdr:row>24</xdr:row>
      <xdr:rowOff>76201</xdr:rowOff>
    </xdr:from>
    <xdr:ext cx="810681" cy="1203959"/>
    <xdr:pic>
      <xdr:nvPicPr>
        <xdr:cNvPr id="10" name="image207.jpg" title="Obrázek">
          <a:extLst>
            <a:ext uri="{FF2B5EF4-FFF2-40B4-BE49-F238E27FC236}">
              <a16:creationId xmlns:a16="http://schemas.microsoft.com/office/drawing/2014/main" id="{F4FFB743-542F-4989-AAE5-449C6172ACE3}"/>
            </a:ext>
          </a:extLst>
        </xdr:cNvPr>
        <xdr:cNvPicPr preferRelativeResize="0"/>
      </xdr:nvPicPr>
      <xdr:blipFill>
        <a:blip xmlns:r="http://schemas.openxmlformats.org/officeDocument/2006/relationships" r:embed="rId5" cstate="print"/>
        <a:stretch>
          <a:fillRect/>
        </a:stretch>
      </xdr:blipFill>
      <xdr:spPr>
        <a:xfrm>
          <a:off x="332318" y="4552951"/>
          <a:ext cx="810681" cy="1203959"/>
        </a:xfrm>
        <a:prstGeom prst="rect">
          <a:avLst/>
        </a:prstGeom>
        <a:noFill/>
      </xdr:spPr>
    </xdr:pic>
    <xdr:clientData fLocksWithSheet="0"/>
  </xdr:oneCellAnchor>
  <xdr:oneCellAnchor>
    <xdr:from>
      <xdr:col>1</xdr:col>
      <xdr:colOff>279401</xdr:colOff>
      <xdr:row>59</xdr:row>
      <xdr:rowOff>124249</xdr:rowOff>
    </xdr:from>
    <xdr:ext cx="697229" cy="1183005"/>
    <xdr:pic>
      <xdr:nvPicPr>
        <xdr:cNvPr id="15" name="image195.jpg" title="Obrázek">
          <a:extLst>
            <a:ext uri="{FF2B5EF4-FFF2-40B4-BE49-F238E27FC236}">
              <a16:creationId xmlns:a16="http://schemas.microsoft.com/office/drawing/2014/main" id="{BBC7A2A3-0753-4B19-9D52-BBF488692B29}"/>
            </a:ext>
          </a:extLst>
        </xdr:cNvPr>
        <xdr:cNvPicPr preferRelativeResize="0"/>
      </xdr:nvPicPr>
      <xdr:blipFill>
        <a:blip xmlns:r="http://schemas.openxmlformats.org/officeDocument/2006/relationships" r:embed="rId6" cstate="print"/>
        <a:stretch>
          <a:fillRect/>
        </a:stretch>
      </xdr:blipFill>
      <xdr:spPr>
        <a:xfrm>
          <a:off x="438151" y="11173249"/>
          <a:ext cx="697229" cy="1183005"/>
        </a:xfrm>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1</xdr:col>
      <xdr:colOff>194734</xdr:colOff>
      <xdr:row>1</xdr:row>
      <xdr:rowOff>60749</xdr:rowOff>
    </xdr:from>
    <xdr:ext cx="864870" cy="1091565"/>
    <xdr:pic>
      <xdr:nvPicPr>
        <xdr:cNvPr id="3" name="image191.jpg" title="Obrázek">
          <a:extLst>
            <a:ext uri="{FF2B5EF4-FFF2-40B4-BE49-F238E27FC236}">
              <a16:creationId xmlns:a16="http://schemas.microsoft.com/office/drawing/2014/main" id="{00000000-0008-0000-2D00-000003000000}"/>
            </a:ext>
          </a:extLst>
        </xdr:cNvPr>
        <xdr:cNvPicPr preferRelativeResize="0"/>
      </xdr:nvPicPr>
      <xdr:blipFill>
        <a:blip xmlns:r="http://schemas.openxmlformats.org/officeDocument/2006/relationships" r:embed="rId1" cstate="print"/>
        <a:stretch>
          <a:fillRect/>
        </a:stretch>
      </xdr:blipFill>
      <xdr:spPr>
        <a:xfrm>
          <a:off x="353484" y="293582"/>
          <a:ext cx="864870" cy="1091565"/>
        </a:xfrm>
        <a:prstGeom prst="rect">
          <a:avLst/>
        </a:prstGeom>
        <a:noFill/>
      </xdr:spPr>
    </xdr:pic>
    <xdr:clientData fLocksWithSheet="0"/>
  </xdr:oneCellAnchor>
  <xdr:oneCellAnchor>
    <xdr:from>
      <xdr:col>1</xdr:col>
      <xdr:colOff>183092</xdr:colOff>
      <xdr:row>12</xdr:row>
      <xdr:rowOff>103929</xdr:rowOff>
    </xdr:from>
    <xdr:ext cx="870585" cy="1080135"/>
    <xdr:pic>
      <xdr:nvPicPr>
        <xdr:cNvPr id="5" name="image193.jpg" title="Obrázek">
          <a:extLst>
            <a:ext uri="{FF2B5EF4-FFF2-40B4-BE49-F238E27FC236}">
              <a16:creationId xmlns:a16="http://schemas.microsoft.com/office/drawing/2014/main" id="{00000000-0008-0000-2D00-000005000000}"/>
            </a:ext>
          </a:extLst>
        </xdr:cNvPr>
        <xdr:cNvPicPr preferRelativeResize="0"/>
      </xdr:nvPicPr>
      <xdr:blipFill>
        <a:blip xmlns:r="http://schemas.openxmlformats.org/officeDocument/2006/relationships" r:embed="rId2" cstate="print"/>
        <a:stretch>
          <a:fillRect/>
        </a:stretch>
      </xdr:blipFill>
      <xdr:spPr>
        <a:xfrm>
          <a:off x="341842" y="2199429"/>
          <a:ext cx="870585" cy="1080135"/>
        </a:xfrm>
        <a:prstGeom prst="rect">
          <a:avLst/>
        </a:prstGeom>
        <a:noFill/>
      </xdr:spPr>
    </xdr:pic>
    <xdr:clientData fLocksWithSheet="0"/>
  </xdr:oneCellAnchor>
  <xdr:oneCellAnchor>
    <xdr:from>
      <xdr:col>1</xdr:col>
      <xdr:colOff>203202</xdr:colOff>
      <xdr:row>23</xdr:row>
      <xdr:rowOff>151977</xdr:rowOff>
    </xdr:from>
    <xdr:ext cx="819149" cy="960120"/>
    <xdr:pic>
      <xdr:nvPicPr>
        <xdr:cNvPr id="6" name="image192.jpg" title="Obrázek">
          <a:extLst>
            <a:ext uri="{FF2B5EF4-FFF2-40B4-BE49-F238E27FC236}">
              <a16:creationId xmlns:a16="http://schemas.microsoft.com/office/drawing/2014/main" id="{00000000-0008-0000-2D00-000006000000}"/>
            </a:ext>
          </a:extLst>
        </xdr:cNvPr>
        <xdr:cNvPicPr preferRelativeResize="0"/>
      </xdr:nvPicPr>
      <xdr:blipFill>
        <a:blip xmlns:r="http://schemas.openxmlformats.org/officeDocument/2006/relationships" r:embed="rId3" cstate="print"/>
        <a:stretch>
          <a:fillRect/>
        </a:stretch>
      </xdr:blipFill>
      <xdr:spPr>
        <a:xfrm>
          <a:off x="361952" y="4110144"/>
          <a:ext cx="819149" cy="960120"/>
        </a:xfrm>
        <a:prstGeom prst="rect">
          <a:avLst/>
        </a:prstGeom>
        <a:noFill/>
      </xdr:spPr>
    </xdr:pic>
    <xdr:clientData fLocksWithSheet="0"/>
  </xdr:oneCellAnchor>
  <xdr:twoCellAnchor editAs="oneCell">
    <xdr:from>
      <xdr:col>1</xdr:col>
      <xdr:colOff>232832</xdr:colOff>
      <xdr:row>34</xdr:row>
      <xdr:rowOff>103830</xdr:rowOff>
    </xdr:from>
    <xdr:to>
      <xdr:col>1</xdr:col>
      <xdr:colOff>1046691</xdr:colOff>
      <xdr:row>40</xdr:row>
      <xdr:rowOff>92724</xdr:rowOff>
    </xdr:to>
    <xdr:pic>
      <xdr:nvPicPr>
        <xdr:cNvPr id="2" name="Obrázek 1">
          <a:extLst>
            <a:ext uri="{FF2B5EF4-FFF2-40B4-BE49-F238E27FC236}">
              <a16:creationId xmlns:a16="http://schemas.microsoft.com/office/drawing/2014/main" id="{D15DD1D4-B220-E685-8056-D329F3834F06}"/>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91582" y="5988163"/>
          <a:ext cx="817669" cy="11733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248693</xdr:colOff>
      <xdr:row>45</xdr:row>
      <xdr:rowOff>50799</xdr:rowOff>
    </xdr:from>
    <xdr:to>
      <xdr:col>1</xdr:col>
      <xdr:colOff>1007320</xdr:colOff>
      <xdr:row>51</xdr:row>
      <xdr:rowOff>155638</xdr:rowOff>
    </xdr:to>
    <xdr:pic>
      <xdr:nvPicPr>
        <xdr:cNvPr id="4" name="Obrázek 3">
          <a:extLst>
            <a:ext uri="{FF2B5EF4-FFF2-40B4-BE49-F238E27FC236}">
              <a16:creationId xmlns:a16="http://schemas.microsoft.com/office/drawing/2014/main" id="{21D77524-F4E8-15B6-2B58-74FF5D776C88}"/>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07443" y="8030632"/>
          <a:ext cx="747197" cy="12372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189653</xdr:colOff>
      <xdr:row>1</xdr:row>
      <xdr:rowOff>59267</xdr:rowOff>
    </xdr:from>
    <xdr:to>
      <xdr:col>1</xdr:col>
      <xdr:colOff>1009236</xdr:colOff>
      <xdr:row>7</xdr:row>
      <xdr:rowOff>111337</xdr:rowOff>
    </xdr:to>
    <xdr:pic>
      <xdr:nvPicPr>
        <xdr:cNvPr id="3" name="Obrázek 2">
          <a:extLst>
            <a:ext uri="{FF2B5EF4-FFF2-40B4-BE49-F238E27FC236}">
              <a16:creationId xmlns:a16="http://schemas.microsoft.com/office/drawing/2014/main" id="{4F4AB4E3-2599-41D3-9173-3C448A30150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48403" y="292100"/>
          <a:ext cx="832918" cy="11844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169969</xdr:colOff>
      <xdr:row>12</xdr:row>
      <xdr:rowOff>74508</xdr:rowOff>
    </xdr:from>
    <xdr:to>
      <xdr:col>1</xdr:col>
      <xdr:colOff>1067651</xdr:colOff>
      <xdr:row>19</xdr:row>
      <xdr:rowOff>22226</xdr:rowOff>
    </xdr:to>
    <xdr:pic>
      <xdr:nvPicPr>
        <xdr:cNvPr id="4" name="Obrázek 3">
          <a:extLst>
            <a:ext uri="{FF2B5EF4-FFF2-40B4-BE49-F238E27FC236}">
              <a16:creationId xmlns:a16="http://schemas.microsoft.com/office/drawing/2014/main" id="{78116ED2-07F1-4CF3-9BA9-2C395C9B0357}"/>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28719" y="2339341"/>
          <a:ext cx="897682" cy="12676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201506</xdr:colOff>
      <xdr:row>24</xdr:row>
      <xdr:rowOff>79377</xdr:rowOff>
    </xdr:from>
    <xdr:to>
      <xdr:col>1</xdr:col>
      <xdr:colOff>1068635</xdr:colOff>
      <xdr:row>31</xdr:row>
      <xdr:rowOff>2542</xdr:rowOff>
    </xdr:to>
    <xdr:pic>
      <xdr:nvPicPr>
        <xdr:cNvPr id="5" name="Obrázek 4">
          <a:extLst>
            <a:ext uri="{FF2B5EF4-FFF2-40B4-BE49-F238E27FC236}">
              <a16:creationId xmlns:a16="http://schemas.microsoft.com/office/drawing/2014/main" id="{9367EEAC-B78D-407F-84A0-9BF00C4ACE95}"/>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60256" y="4556127"/>
          <a:ext cx="867129" cy="1228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225848</xdr:colOff>
      <xdr:row>35</xdr:row>
      <xdr:rowOff>172553</xdr:rowOff>
    </xdr:from>
    <xdr:to>
      <xdr:col>1</xdr:col>
      <xdr:colOff>1010073</xdr:colOff>
      <xdr:row>41</xdr:row>
      <xdr:rowOff>150706</xdr:rowOff>
    </xdr:to>
    <xdr:pic>
      <xdr:nvPicPr>
        <xdr:cNvPr id="6" name="Obrázek 5">
          <a:extLst>
            <a:ext uri="{FF2B5EF4-FFF2-40B4-BE49-F238E27FC236}">
              <a16:creationId xmlns:a16="http://schemas.microsoft.com/office/drawing/2014/main" id="{85D99C3F-BF87-4BA7-960C-D0E5F9D3B645}"/>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84598" y="6681303"/>
          <a:ext cx="788035" cy="11105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185208</xdr:colOff>
      <xdr:row>46</xdr:row>
      <xdr:rowOff>82973</xdr:rowOff>
    </xdr:from>
    <xdr:to>
      <xdr:col>1</xdr:col>
      <xdr:colOff>1063488</xdr:colOff>
      <xdr:row>53</xdr:row>
      <xdr:rowOff>59266</xdr:rowOff>
    </xdr:to>
    <xdr:pic>
      <xdr:nvPicPr>
        <xdr:cNvPr id="7" name="Obrázek 6">
          <a:extLst>
            <a:ext uri="{FF2B5EF4-FFF2-40B4-BE49-F238E27FC236}">
              <a16:creationId xmlns:a16="http://schemas.microsoft.com/office/drawing/2014/main" id="{A66BFA7F-84B5-943F-8C6B-7C3A3296DB5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343958" y="8623723"/>
          <a:ext cx="878280" cy="12848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51859</xdr:colOff>
      <xdr:row>24</xdr:row>
      <xdr:rowOff>31749</xdr:rowOff>
    </xdr:from>
    <xdr:to>
      <xdr:col>1</xdr:col>
      <xdr:colOff>1160229</xdr:colOff>
      <xdr:row>28</xdr:row>
      <xdr:rowOff>96097</xdr:rowOff>
    </xdr:to>
    <xdr:pic>
      <xdr:nvPicPr>
        <xdr:cNvPr id="8" name="Obrázek 7">
          <a:extLst>
            <a:ext uri="{FF2B5EF4-FFF2-40B4-BE49-F238E27FC236}">
              <a16:creationId xmlns:a16="http://schemas.microsoft.com/office/drawing/2014/main" id="{80AFD7A8-7B36-E015-CB61-E2BF9F6983E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0609" y="4508499"/>
          <a:ext cx="1115990" cy="8255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136314</xdr:colOff>
      <xdr:row>2</xdr:row>
      <xdr:rowOff>206799</xdr:rowOff>
    </xdr:from>
    <xdr:to>
      <xdr:col>1</xdr:col>
      <xdr:colOff>1126703</xdr:colOff>
      <xdr:row>6</xdr:row>
      <xdr:rowOff>60538</xdr:rowOff>
    </xdr:to>
    <xdr:pic>
      <xdr:nvPicPr>
        <xdr:cNvPr id="9" name="Obrázek 8">
          <a:extLst>
            <a:ext uri="{FF2B5EF4-FFF2-40B4-BE49-F238E27FC236}">
              <a16:creationId xmlns:a16="http://schemas.microsoft.com/office/drawing/2014/main" id="{3B7FD1E8-013D-55A2-8108-F7ED05885516}"/>
            </a:ext>
          </a:extLst>
        </xdr:cNvPr>
        <xdr:cNvPicPr>
          <a:picLocks noChangeAspect="1"/>
        </xdr:cNvPicPr>
      </xdr:nvPicPr>
      <xdr:blipFill>
        <a:blip xmlns:r="http://schemas.openxmlformats.org/officeDocument/2006/relationships" r:embed="rId2"/>
        <a:stretch>
          <a:fillRect/>
        </a:stretch>
      </xdr:blipFill>
      <xdr:spPr>
        <a:xfrm>
          <a:off x="295064" y="619549"/>
          <a:ext cx="996104" cy="618702"/>
        </a:xfrm>
        <a:prstGeom prst="rect">
          <a:avLst/>
        </a:prstGeom>
      </xdr:spPr>
    </xdr:pic>
    <xdr:clientData/>
  </xdr:twoCellAnchor>
  <xdr:twoCellAnchor editAs="oneCell">
    <xdr:from>
      <xdr:col>1</xdr:col>
      <xdr:colOff>170816</xdr:colOff>
      <xdr:row>13</xdr:row>
      <xdr:rowOff>223098</xdr:rowOff>
    </xdr:from>
    <xdr:to>
      <xdr:col>1</xdr:col>
      <xdr:colOff>1082464</xdr:colOff>
      <xdr:row>17</xdr:row>
      <xdr:rowOff>18165</xdr:rowOff>
    </xdr:to>
    <xdr:pic>
      <xdr:nvPicPr>
        <xdr:cNvPr id="10" name="Obrázek 9">
          <a:extLst>
            <a:ext uri="{FF2B5EF4-FFF2-40B4-BE49-F238E27FC236}">
              <a16:creationId xmlns:a16="http://schemas.microsoft.com/office/drawing/2014/main" id="{025A3C27-B802-C0D2-589E-7C4CA7C2783D}"/>
            </a:ext>
          </a:extLst>
        </xdr:cNvPr>
        <xdr:cNvPicPr>
          <a:picLocks noChangeAspect="1"/>
        </xdr:cNvPicPr>
      </xdr:nvPicPr>
      <xdr:blipFill>
        <a:blip xmlns:r="http://schemas.openxmlformats.org/officeDocument/2006/relationships" r:embed="rId3"/>
        <a:stretch>
          <a:fillRect/>
        </a:stretch>
      </xdr:blipFill>
      <xdr:spPr>
        <a:xfrm>
          <a:off x="329566" y="2667848"/>
          <a:ext cx="919268" cy="582890"/>
        </a:xfrm>
        <a:prstGeom prst="rect">
          <a:avLst/>
        </a:prstGeom>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hyperlink" Target="https://www.antares.cz/Produkty/Sofa/NOTRE-DAME-LOUNGE/NOTRE-DAME-LOUNGE-103" TargetMode="External"/><Relationship Id="rId7" Type="http://schemas.openxmlformats.org/officeDocument/2006/relationships/drawing" Target="../drawings/drawing10.xml"/><Relationship Id="rId2" Type="http://schemas.openxmlformats.org/officeDocument/2006/relationships/hyperlink" Target="https://www.antares.cz/Produkty/Sofa/NOTRE-DAME/NOTRE-DAME-103" TargetMode="External"/><Relationship Id="rId1" Type="http://schemas.openxmlformats.org/officeDocument/2006/relationships/hyperlink" Target="https://www.antares.cz/Produkty/Sofa/NOTRE-DAME/NOTRE-DAME-102" TargetMode="External"/><Relationship Id="rId6" Type="http://schemas.openxmlformats.org/officeDocument/2006/relationships/printerSettings" Target="../printerSettings/printerSettings10.bin"/><Relationship Id="rId5" Type="http://schemas.openxmlformats.org/officeDocument/2006/relationships/hyperlink" Target="https://www.antares.cz/Produkty/Sofa/NOTRE-DAME-LOUNGE/NOTRE-DAME-LOUNGE-102" TargetMode="External"/><Relationship Id="rId4" Type="http://schemas.openxmlformats.org/officeDocument/2006/relationships/hyperlink" Target="https://www.antares.cz/Produkty/Sofa/NOTRE-DAME/NOTRE-DAME-100"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www.antares.cz/Produkty/Sofa/NOTRE-DAME-STOLEK/NOTRE-DAME-STOLEK-ND2" TargetMode="External"/><Relationship Id="rId2" Type="http://schemas.openxmlformats.org/officeDocument/2006/relationships/hyperlink" Target="https://www.antares.cz/Produkty/Sofa/NOTRE-DAME/NOTRE-DAME-TABURET-ND4" TargetMode="External"/><Relationship Id="rId1" Type="http://schemas.openxmlformats.org/officeDocument/2006/relationships/hyperlink" Target="https://www.antares.cz/Produkty/Sofa/NOTRE-DAME/NOTRE-DAME-TABURET-ND3" TargetMode="External"/><Relationship Id="rId6" Type="http://schemas.openxmlformats.org/officeDocument/2006/relationships/drawing" Target="../drawings/drawing11.xml"/><Relationship Id="rId5" Type="http://schemas.openxmlformats.org/officeDocument/2006/relationships/printerSettings" Target="../printerSettings/printerSettings11.bin"/><Relationship Id="rId4" Type="http://schemas.openxmlformats.org/officeDocument/2006/relationships/hyperlink" Target="https://www.antares.cz/Produkty/Sofa/NOTRE-DAME-STOLEK/NOTRE-DAME-STOLEK-ND1" TargetMode="External"/></Relationships>
</file>

<file path=xl/worksheets/_rels/sheet12.xml.rels><?xml version="1.0" encoding="UTF-8" standalone="yes"?>
<Relationships xmlns="http://schemas.openxmlformats.org/package/2006/relationships"><Relationship Id="rId3" Type="http://schemas.openxmlformats.org/officeDocument/2006/relationships/hyperlink" Target="https://www.antares.cz/Produkty/Sofa/NOTRE-DAME-CORNER/NOTRE-DAME-CORNER-2L" TargetMode="External"/><Relationship Id="rId2" Type="http://schemas.openxmlformats.org/officeDocument/2006/relationships/hyperlink" Target="https://www.antares.cz/Produkty/Sofa/NOTRE-DAME-CORNER/NOTRE-DAME-CORNER-2P" TargetMode="External"/><Relationship Id="rId1" Type="http://schemas.openxmlformats.org/officeDocument/2006/relationships/hyperlink" Target="https://www.antares.cz/Produkty/Sofa/NOTRE-DAME-CORNER/NOTRE-DAME-CORNER-3L" TargetMode="External"/><Relationship Id="rId6" Type="http://schemas.openxmlformats.org/officeDocument/2006/relationships/drawing" Target="../drawings/drawing12.xml"/><Relationship Id="rId5" Type="http://schemas.openxmlformats.org/officeDocument/2006/relationships/printerSettings" Target="../printerSettings/printerSettings12.bin"/><Relationship Id="rId4" Type="http://schemas.openxmlformats.org/officeDocument/2006/relationships/hyperlink" Target="https://www.antares.cz/Produkty/Sofa/NOTRE-DAME-CORNER/NOTRE-DAME-CORNER-3P" TargetMode="External"/></Relationships>
</file>

<file path=xl/worksheets/_rels/sheet13.xml.rels><?xml version="1.0" encoding="UTF-8" standalone="yes"?>
<Relationships xmlns="http://schemas.openxmlformats.org/package/2006/relationships"><Relationship Id="rId3" Type="http://schemas.openxmlformats.org/officeDocument/2006/relationships/hyperlink" Target="https://www.antares.cz/Produkty/Sofa/NOTRE-DAME-CORNER/NOTRE-DAME-CORNER-1P" TargetMode="External"/><Relationship Id="rId2" Type="http://schemas.openxmlformats.org/officeDocument/2006/relationships/hyperlink" Target="https://www.antares.cz/Produkty/Sofa/NOTRE-DAME-CORNER/NOTRE-DAME-CORNER-R" TargetMode="External"/><Relationship Id="rId1" Type="http://schemas.openxmlformats.org/officeDocument/2006/relationships/hyperlink" Target="https://www.antares.cz/Produkty/Sofa/NOTRE-DAME-CORNER/NOTRE-DAME-CORNER-1L" TargetMode="External"/><Relationship Id="rId5" Type="http://schemas.openxmlformats.org/officeDocument/2006/relationships/drawing" Target="../drawings/drawing13.xml"/><Relationship Id="rId4"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hyperlink" Target="https://www.antares.cz/Produkty/Sofa/RUBICO/RUBICO-BR-RIGHT" TargetMode="External"/><Relationship Id="rId2" Type="http://schemas.openxmlformats.org/officeDocument/2006/relationships/hyperlink" Target="https://www.antares.cz/Produkty/Sofa/RUBICO/RUBICO-102" TargetMode="External"/><Relationship Id="rId1" Type="http://schemas.openxmlformats.org/officeDocument/2006/relationships/hyperlink" Target="https://www.antares.cz/Produkty/Sofa/RUBICO/RUBICO-100" TargetMode="External"/><Relationship Id="rId6" Type="http://schemas.openxmlformats.org/officeDocument/2006/relationships/drawing" Target="../drawings/drawing14.xml"/><Relationship Id="rId5" Type="http://schemas.openxmlformats.org/officeDocument/2006/relationships/printerSettings" Target="../printerSettings/printerSettings14.bin"/><Relationship Id="rId4" Type="http://schemas.openxmlformats.org/officeDocument/2006/relationships/hyperlink" Target="https://www.antares.cz/Produkty/Sofa/RUBICO/RUBICO-BR-LEFT" TargetMode="External"/></Relationships>
</file>

<file path=xl/worksheets/_rels/sheet15.xml.rels><?xml version="1.0" encoding="UTF-8" standalone="yes"?>
<Relationships xmlns="http://schemas.openxmlformats.org/package/2006/relationships"><Relationship Id="rId3" Type="http://schemas.openxmlformats.org/officeDocument/2006/relationships/hyperlink" Target="https://www.antares.cz/Produkty/Sofa/RUBICO/RUBICO-CORNER-(1)" TargetMode="External"/><Relationship Id="rId2" Type="http://schemas.openxmlformats.org/officeDocument/2006/relationships/hyperlink" Target="https://www.antares.cz/Produkty/Sofa/RUBICO/RUBICO-90" TargetMode="External"/><Relationship Id="rId1" Type="http://schemas.openxmlformats.org/officeDocument/2006/relationships/hyperlink" Target="https://www.antares.cz/Produkty/Sofa/RUBICO/RUBICO-45" TargetMode="External"/><Relationship Id="rId6" Type="http://schemas.openxmlformats.org/officeDocument/2006/relationships/drawing" Target="../drawings/drawing15.xml"/><Relationship Id="rId5" Type="http://schemas.openxmlformats.org/officeDocument/2006/relationships/printerSettings" Target="../printerSettings/printerSettings15.bin"/><Relationship Id="rId4" Type="http://schemas.openxmlformats.org/officeDocument/2006/relationships/hyperlink" Target="https://www.antares.cz/Produkty/Sofa/RUBICO/RUBICO-SQUARE" TargetMode="External"/></Relationships>
</file>

<file path=xl/worksheets/_rels/sheet16.xml.rels><?xml version="1.0" encoding="UTF-8" standalone="yes"?>
<Relationships xmlns="http://schemas.openxmlformats.org/package/2006/relationships"><Relationship Id="rId3" Type="http://schemas.openxmlformats.org/officeDocument/2006/relationships/hyperlink" Target="https://www.antares.cz/Produkty/Sofa/RUBICO-LOUNGE/RUBICO-LOUNGE-100" TargetMode="External"/><Relationship Id="rId2" Type="http://schemas.openxmlformats.org/officeDocument/2006/relationships/hyperlink" Target="https://www.antares.cz/Produkty/Sofa/RUBICO/RUBICO-BR-102" TargetMode="External"/><Relationship Id="rId1" Type="http://schemas.openxmlformats.org/officeDocument/2006/relationships/hyperlink" Target="https://www.antares.cz/Produkty/Sofa/RUBICO/RUBICO-BR-100" TargetMode="External"/><Relationship Id="rId6" Type="http://schemas.openxmlformats.org/officeDocument/2006/relationships/drawing" Target="../drawings/drawing16.xml"/><Relationship Id="rId5" Type="http://schemas.openxmlformats.org/officeDocument/2006/relationships/printerSettings" Target="../printerSettings/printerSettings16.bin"/><Relationship Id="rId4" Type="http://schemas.openxmlformats.org/officeDocument/2006/relationships/hyperlink" Target="https://www.antares.cz/Produkty/Sofa/RUBICO-LOUNGE/RUBICO-LOUNGE-102" TargetMode="External"/></Relationships>
</file>

<file path=xl/worksheets/_rels/sheet17.xml.rels><?xml version="1.0" encoding="UTF-8" standalone="yes"?>
<Relationships xmlns="http://schemas.openxmlformats.org/package/2006/relationships"><Relationship Id="rId3" Type="http://schemas.openxmlformats.org/officeDocument/2006/relationships/hyperlink" Target="https://www.antares.cz/Produkty/Sofa/MONTMARTRE/MONTMARTRE-100" TargetMode="External"/><Relationship Id="rId7" Type="http://schemas.openxmlformats.org/officeDocument/2006/relationships/drawing" Target="../drawings/drawing17.xml"/><Relationship Id="rId2" Type="http://schemas.openxmlformats.org/officeDocument/2006/relationships/hyperlink" Target="https://www.antares.cz/Produkty/Sofa/SOPRANO/SOPRANO-103" TargetMode="External"/><Relationship Id="rId1" Type="http://schemas.openxmlformats.org/officeDocument/2006/relationships/hyperlink" Target="https://www.antares.cz/Produkty/Sofa/SOPRANO/SOPRANO-102" TargetMode="External"/><Relationship Id="rId6" Type="http://schemas.openxmlformats.org/officeDocument/2006/relationships/printerSettings" Target="../printerSettings/printerSettings17.bin"/><Relationship Id="rId5" Type="http://schemas.openxmlformats.org/officeDocument/2006/relationships/hyperlink" Target="https://www.antares.cz/Produkty/Sofa/SOPRANO/SOPRANO-100" TargetMode="External"/><Relationship Id="rId4" Type="http://schemas.openxmlformats.org/officeDocument/2006/relationships/hyperlink" Target="https://www.antares.cz/Produkty/Sofa/MONTMARTRE/MONTMARTRE-102" TargetMode="Externa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antares.cz/Produkty/Sofa/ARTURO/ARTURO-VISITOR" TargetMode="External"/><Relationship Id="rId7" Type="http://schemas.openxmlformats.org/officeDocument/2006/relationships/drawing" Target="../drawings/drawing3.xml"/><Relationship Id="rId2" Type="http://schemas.openxmlformats.org/officeDocument/2006/relationships/hyperlink" Target="https://www.antares.cz/Produkty/Sofa/ARTURO/ARTURO-VISITOR" TargetMode="External"/><Relationship Id="rId1" Type="http://schemas.openxmlformats.org/officeDocument/2006/relationships/hyperlink" Target="https://www.antares.cz/Produkty/Sofa/ARTURO/ARTURO-VISITOR" TargetMode="External"/><Relationship Id="rId6" Type="http://schemas.openxmlformats.org/officeDocument/2006/relationships/printerSettings" Target="../printerSettings/printerSettings3.bin"/><Relationship Id="rId5" Type="http://schemas.openxmlformats.org/officeDocument/2006/relationships/hyperlink" Target="https://www.antares.cz/Produkty/Sofa/ARTURO/ARTURO-WOOD" TargetMode="External"/><Relationship Id="rId4" Type="http://schemas.openxmlformats.org/officeDocument/2006/relationships/hyperlink" Target="https://www.antares.cz/Produkty/Sofa/ARTURO/ARTURO-WOOD" TargetMode="External"/></Relationships>
</file>

<file path=xl/worksheets/_rels/sheet4.xml.rels><?xml version="1.0" encoding="UTF-8" standalone="yes"?>
<Relationships xmlns="http://schemas.openxmlformats.org/package/2006/relationships"><Relationship Id="rId3" Type="http://schemas.openxmlformats.org/officeDocument/2006/relationships/hyperlink" Target="https://www.antares.cz/Produkty/Sofa/ARIEL/ARIEL-VISITOR" TargetMode="External"/><Relationship Id="rId7" Type="http://schemas.openxmlformats.org/officeDocument/2006/relationships/drawing" Target="../drawings/drawing4.xml"/><Relationship Id="rId2" Type="http://schemas.openxmlformats.org/officeDocument/2006/relationships/hyperlink" Target="https://www.antares.cz/Produkty/Sofa/ARIEL/ARIEL-STYLE" TargetMode="External"/><Relationship Id="rId1" Type="http://schemas.openxmlformats.org/officeDocument/2006/relationships/hyperlink" Target="https://www.antares.cz/Produkty/Sofa/ARIEL/ARIEL-DUB" TargetMode="External"/><Relationship Id="rId6" Type="http://schemas.openxmlformats.org/officeDocument/2006/relationships/printerSettings" Target="../printerSettings/printerSettings4.bin"/><Relationship Id="rId5" Type="http://schemas.openxmlformats.org/officeDocument/2006/relationships/hyperlink" Target="https://www.antares.cz/Produkty/Sofa/ARIEL/ARIEL-SWISS" TargetMode="External"/><Relationship Id="rId4" Type="http://schemas.openxmlformats.org/officeDocument/2006/relationships/hyperlink" Target="https://www.antares.cz/Produkty/Sofa/ARIEL/ARIEL-WOOD" TargetMode="External"/></Relationships>
</file>

<file path=xl/worksheets/_rels/sheet5.xml.rels><?xml version="1.0" encoding="UTF-8" standalone="yes"?>
<Relationships xmlns="http://schemas.openxmlformats.org/package/2006/relationships"><Relationship Id="rId8" Type="http://schemas.openxmlformats.org/officeDocument/2006/relationships/drawing" Target="../drawings/drawing5.xml"/><Relationship Id="rId3" Type="http://schemas.openxmlformats.org/officeDocument/2006/relationships/hyperlink" Target="https://www.antares.cz/Produkty/Sofa/WIND/WIND-VISITOR" TargetMode="External"/><Relationship Id="rId7" Type="http://schemas.openxmlformats.org/officeDocument/2006/relationships/printerSettings" Target="../printerSettings/printerSettings5.bin"/><Relationship Id="rId2" Type="http://schemas.openxmlformats.org/officeDocument/2006/relationships/hyperlink" Target="https://www.antares.cz/Produkty/Sofa/WIND/WIND-ALU" TargetMode="External"/><Relationship Id="rId1" Type="http://schemas.openxmlformats.org/officeDocument/2006/relationships/hyperlink" Target="https://www.antares.cz/Produkty/Sofa/WIND/WIND-ALU" TargetMode="External"/><Relationship Id="rId6" Type="http://schemas.openxmlformats.org/officeDocument/2006/relationships/hyperlink" Target="https://www.antares.cz/Produkty/Sofa/WIND/WIND-SWISS" TargetMode="External"/><Relationship Id="rId5" Type="http://schemas.openxmlformats.org/officeDocument/2006/relationships/hyperlink" Target="https://www.antares.cz/Produkty/Sofa/WIND/WIND-STYLE" TargetMode="External"/><Relationship Id="rId4" Type="http://schemas.openxmlformats.org/officeDocument/2006/relationships/hyperlink" Target="https://www.antares.cz/Produkty/Sofa/WIND/WIND-CROSS" TargetMode="External"/></Relationships>
</file>

<file path=xl/worksheets/_rels/sheet6.xml.rels><?xml version="1.0" encoding="UTF-8" standalone="yes"?>
<Relationships xmlns="http://schemas.openxmlformats.org/package/2006/relationships"><Relationship Id="rId8" Type="http://schemas.openxmlformats.org/officeDocument/2006/relationships/drawing" Target="../drawings/drawing6.xml"/><Relationship Id="rId3" Type="http://schemas.openxmlformats.org/officeDocument/2006/relationships/hyperlink" Target="https://www.antares.cz/Produkty/Sofa/BELEN/BELEN-WOOD" TargetMode="External"/><Relationship Id="rId7" Type="http://schemas.openxmlformats.org/officeDocument/2006/relationships/printerSettings" Target="../printerSettings/printerSettings6.bin"/><Relationship Id="rId2" Type="http://schemas.openxmlformats.org/officeDocument/2006/relationships/hyperlink" Target="https://www.antares.cz/Produkty/Sofa/WIND/WIND-WOOD" TargetMode="External"/><Relationship Id="rId1" Type="http://schemas.openxmlformats.org/officeDocument/2006/relationships/hyperlink" Target="https://www.antares.cz/Produkty/Sofa/WIND/WIND-WOOD" TargetMode="External"/><Relationship Id="rId6" Type="http://schemas.openxmlformats.org/officeDocument/2006/relationships/hyperlink" Target="https://www.antares.cz/Produkty/Sofa/BELEN/BELEN-SWISS" TargetMode="External"/><Relationship Id="rId5" Type="http://schemas.openxmlformats.org/officeDocument/2006/relationships/hyperlink" Target="https://www.antares.cz/Produkty/StudioPlus/WOOD/WOOD" TargetMode="External"/><Relationship Id="rId4" Type="http://schemas.openxmlformats.org/officeDocument/2006/relationships/hyperlink" Target="https://www.antares.cz/Produkty/Sofa/BELEN/BELEN-WOOD" TargetMode="External"/></Relationships>
</file>

<file path=xl/worksheets/_rels/sheet7.xml.rels><?xml version="1.0" encoding="UTF-8" standalone="yes"?>
<Relationships xmlns="http://schemas.openxmlformats.org/package/2006/relationships"><Relationship Id="rId3" Type="http://schemas.openxmlformats.org/officeDocument/2006/relationships/hyperlink" Target="https://www.antares.cz/Produkty/Sofa/BELEN/BELEN-CROSS" TargetMode="External"/><Relationship Id="rId7" Type="http://schemas.openxmlformats.org/officeDocument/2006/relationships/drawing" Target="../drawings/drawing7.xml"/><Relationship Id="rId2" Type="http://schemas.openxmlformats.org/officeDocument/2006/relationships/hyperlink" Target="https://www.antares.cz/Produkty/Sofa/BELEN/BELEN-STYLE" TargetMode="External"/><Relationship Id="rId1" Type="http://schemas.openxmlformats.org/officeDocument/2006/relationships/hyperlink" Target="https://www.antares.cz/Produkty/Sofa/BELEN/BELEN-VISITOR" TargetMode="External"/><Relationship Id="rId6" Type="http://schemas.openxmlformats.org/officeDocument/2006/relationships/printerSettings" Target="../printerSettings/printerSettings7.bin"/><Relationship Id="rId5" Type="http://schemas.openxmlformats.org/officeDocument/2006/relationships/hyperlink" Target="https://www.antares.cz/Produkty/Sofa/BELEN/BELEN-ALU" TargetMode="External"/><Relationship Id="rId4" Type="http://schemas.openxmlformats.org/officeDocument/2006/relationships/hyperlink" Target="https://www.antares.cz/Produkty/Sofa/BELEN/BELEN-ALU" TargetMode="External"/></Relationships>
</file>

<file path=xl/worksheets/_rels/sheet8.xml.rels><?xml version="1.0" encoding="UTF-8" standalone="yes"?>
<Relationships xmlns="http://schemas.openxmlformats.org/package/2006/relationships"><Relationship Id="rId3" Type="http://schemas.openxmlformats.org/officeDocument/2006/relationships/hyperlink" Target="https://www.antares.cz/Produkty/Sofa/RAVENNA/RAVENNA-VISITOR" TargetMode="External"/><Relationship Id="rId7" Type="http://schemas.openxmlformats.org/officeDocument/2006/relationships/drawing" Target="../drawings/drawing8.xml"/><Relationship Id="rId2" Type="http://schemas.openxmlformats.org/officeDocument/2006/relationships/hyperlink" Target="https://www.antares.cz/Produkty/Sofa/RAVENNA/RAVENNA-WOOD" TargetMode="External"/><Relationship Id="rId1" Type="http://schemas.openxmlformats.org/officeDocument/2006/relationships/hyperlink" Target="https://www.antares.cz/Produkty/Sofa/RAVENNA/RAVENNA-LEGNO" TargetMode="External"/><Relationship Id="rId6" Type="http://schemas.openxmlformats.org/officeDocument/2006/relationships/printerSettings" Target="../printerSettings/printerSettings8.bin"/><Relationship Id="rId5" Type="http://schemas.openxmlformats.org/officeDocument/2006/relationships/hyperlink" Target="https://www.antares.cz/Produkty/Sofa/RAVENNA/RAVENNA-ALU" TargetMode="External"/><Relationship Id="rId4" Type="http://schemas.openxmlformats.org/officeDocument/2006/relationships/hyperlink" Target="https://www.antares.cz/Produkty/Sofa/RAVENNA/RAVENNA-VISITOR" TargetMode="External"/></Relationships>
</file>

<file path=xl/worksheets/_rels/sheet9.xml.rels><?xml version="1.0" encoding="UTF-8" standalone="yes"?>
<Relationships xmlns="http://schemas.openxmlformats.org/package/2006/relationships"><Relationship Id="rId3" Type="http://schemas.openxmlformats.org/officeDocument/2006/relationships/hyperlink" Target="https://www.antares.cz/Produkty/Sofa/STONE/STONE-P05" TargetMode="External"/><Relationship Id="rId2" Type="http://schemas.openxmlformats.org/officeDocument/2006/relationships/hyperlink" Target="https://www.antares.cz/Produkty/Sofa/STONE/STONE-P02" TargetMode="External"/><Relationship Id="rId1" Type="http://schemas.openxmlformats.org/officeDocument/2006/relationships/hyperlink" Target="https://www.antares.cz/Produkty/Sofa/STONE/STONE-P01" TargetMode="External"/><Relationship Id="rId5" Type="http://schemas.openxmlformats.org/officeDocument/2006/relationships/drawing" Target="../drawings/drawing9.xml"/><Relationship Id="rId4"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List1">
    <pageSetUpPr fitToPage="1"/>
  </sheetPr>
  <dimension ref="A1:M33"/>
  <sheetViews>
    <sheetView tabSelected="1" showWhiteSpace="0" zoomScaleNormal="100" zoomScaleSheetLayoutView="100" workbookViewId="0">
      <selection activeCell="J16" sqref="J16"/>
    </sheetView>
  </sheetViews>
  <sheetFormatPr defaultColWidth="14.44140625" defaultRowHeight="15" customHeight="1" x14ac:dyDescent="0.3"/>
  <cols>
    <col min="1" max="9" width="9.21875" customWidth="1"/>
    <col min="10" max="10" width="9" customWidth="1"/>
    <col min="11" max="11" width="9.21875" hidden="1" customWidth="1"/>
    <col min="12" max="13" width="9.21875" customWidth="1"/>
    <col min="14" max="14" width="6.77734375" customWidth="1"/>
    <col min="15" max="26" width="8.77734375" customWidth="1"/>
  </cols>
  <sheetData>
    <row r="1" spans="1:13" ht="24" customHeight="1" x14ac:dyDescent="0.3">
      <c r="A1" s="1"/>
      <c r="B1" s="1"/>
      <c r="C1" s="1"/>
      <c r="D1" s="1"/>
      <c r="E1" s="1"/>
      <c r="F1" s="1"/>
      <c r="G1" s="1"/>
      <c r="H1" s="1"/>
      <c r="I1" s="1"/>
      <c r="J1" s="1"/>
      <c r="K1" s="1"/>
      <c r="L1" s="1"/>
      <c r="M1" s="1"/>
    </row>
    <row r="2" spans="1:13" ht="24" customHeight="1" x14ac:dyDescent="0.3">
      <c r="A2" s="1"/>
      <c r="B2" s="1"/>
      <c r="C2" s="1"/>
      <c r="D2" s="1"/>
      <c r="E2" s="1"/>
      <c r="F2" s="1"/>
      <c r="G2" s="1"/>
      <c r="H2" s="1"/>
      <c r="I2" s="1"/>
      <c r="J2" s="1"/>
      <c r="K2" s="1"/>
      <c r="L2" s="1"/>
      <c r="M2" s="1"/>
    </row>
    <row r="3" spans="1:13" ht="45.75" customHeight="1" x14ac:dyDescent="0.3">
      <c r="A3" s="1"/>
      <c r="B3" s="1"/>
      <c r="C3" s="1"/>
      <c r="D3" s="1"/>
      <c r="E3" s="1"/>
      <c r="F3" s="1"/>
      <c r="G3" s="1"/>
      <c r="H3" s="1"/>
      <c r="I3" s="1"/>
      <c r="J3" s="1"/>
      <c r="K3" s="1"/>
      <c r="L3" s="1"/>
      <c r="M3" s="1"/>
    </row>
    <row r="4" spans="1:13" ht="61.5" customHeight="1" x14ac:dyDescent="0.3">
      <c r="A4" s="384" t="s">
        <v>365</v>
      </c>
      <c r="B4" s="384"/>
      <c r="C4" s="384"/>
      <c r="D4" s="384"/>
      <c r="E4" s="384"/>
      <c r="F4" s="384"/>
      <c r="G4" s="384"/>
      <c r="H4" s="384"/>
      <c r="I4" s="384"/>
      <c r="J4" s="384"/>
      <c r="K4" s="384"/>
      <c r="L4" s="384"/>
      <c r="M4" s="384"/>
    </row>
    <row r="5" spans="1:13" ht="30.75" customHeight="1" x14ac:dyDescent="0.3">
      <c r="A5" s="384"/>
      <c r="B5" s="384"/>
      <c r="C5" s="384"/>
      <c r="D5" s="384"/>
      <c r="E5" s="384"/>
      <c r="F5" s="384"/>
      <c r="G5" s="384"/>
      <c r="H5" s="384"/>
      <c r="I5" s="384"/>
      <c r="J5" s="384"/>
      <c r="K5" s="384"/>
      <c r="L5" s="384"/>
      <c r="M5" s="384"/>
    </row>
    <row r="6" spans="1:13" ht="27" customHeight="1" x14ac:dyDescent="0.3">
      <c r="A6" s="384"/>
      <c r="B6" s="384"/>
      <c r="C6" s="384"/>
      <c r="D6" s="384"/>
      <c r="E6" s="384"/>
      <c r="F6" s="384"/>
      <c r="G6" s="384"/>
      <c r="H6" s="384"/>
      <c r="I6" s="384"/>
      <c r="J6" s="384"/>
      <c r="K6" s="384"/>
      <c r="L6" s="384"/>
      <c r="M6" s="384"/>
    </row>
    <row r="7" spans="1:13" ht="12.75" customHeight="1" x14ac:dyDescent="0.3">
      <c r="A7" s="385"/>
      <c r="B7" s="386"/>
      <c r="C7" s="386"/>
      <c r="D7" s="386"/>
      <c r="E7" s="386"/>
      <c r="F7" s="386"/>
      <c r="G7" s="386"/>
      <c r="H7" s="386"/>
      <c r="I7" s="386"/>
      <c r="J7" s="386"/>
      <c r="K7" s="386"/>
      <c r="L7" s="386"/>
      <c r="M7" s="386"/>
    </row>
    <row r="8" spans="1:13" ht="25.8" x14ac:dyDescent="0.5">
      <c r="A8" s="387" t="s">
        <v>556</v>
      </c>
      <c r="B8" s="388"/>
      <c r="C8" s="388"/>
      <c r="D8" s="388"/>
      <c r="E8" s="388"/>
      <c r="F8" s="388"/>
      <c r="G8" s="388"/>
      <c r="H8" s="388"/>
      <c r="I8" s="388"/>
      <c r="J8" s="388"/>
      <c r="K8" s="388"/>
      <c r="L8" s="388"/>
      <c r="M8" s="388"/>
    </row>
    <row r="9" spans="1:13" ht="33.6" x14ac:dyDescent="0.65">
      <c r="A9" s="382" t="s">
        <v>0</v>
      </c>
      <c r="B9" s="383"/>
      <c r="C9" s="383"/>
      <c r="D9" s="383"/>
      <c r="E9" s="383"/>
      <c r="F9" s="383"/>
      <c r="G9" s="383"/>
      <c r="H9" s="383"/>
      <c r="I9" s="383"/>
      <c r="J9" s="383"/>
      <c r="K9" s="383"/>
      <c r="L9" s="383"/>
      <c r="M9" s="383"/>
    </row>
    <row r="10" spans="1:13" ht="12.75" customHeight="1" x14ac:dyDescent="0.3">
      <c r="A10" s="1"/>
      <c r="B10" s="1"/>
      <c r="C10" s="1"/>
      <c r="D10" s="1"/>
      <c r="E10" s="1"/>
      <c r="F10" s="1"/>
      <c r="G10" s="1"/>
      <c r="H10" s="1"/>
      <c r="I10" s="1"/>
      <c r="J10" s="1"/>
      <c r="K10" s="1"/>
      <c r="L10" s="1"/>
      <c r="M10" s="1"/>
    </row>
    <row r="11" spans="1:13" ht="12.75" customHeight="1" x14ac:dyDescent="0.3">
      <c r="A11" s="1"/>
      <c r="B11" s="1"/>
      <c r="C11" s="1"/>
      <c r="D11" s="1"/>
      <c r="E11" s="1"/>
      <c r="F11" s="1"/>
      <c r="G11" s="1"/>
      <c r="H11" s="1"/>
      <c r="I11" s="1"/>
      <c r="J11" s="1"/>
      <c r="K11" s="1"/>
      <c r="L11" s="1"/>
      <c r="M11" s="1"/>
    </row>
    <row r="12" spans="1:13" ht="12.75" customHeight="1" x14ac:dyDescent="0.3">
      <c r="A12" s="1"/>
      <c r="B12" s="69"/>
      <c r="C12" s="1"/>
      <c r="D12" s="1"/>
      <c r="E12" s="1"/>
      <c r="F12" s="1"/>
      <c r="G12" s="1"/>
      <c r="H12" s="1"/>
      <c r="I12" s="1"/>
      <c r="J12" s="1"/>
      <c r="K12" s="1"/>
      <c r="L12" s="1"/>
      <c r="M12" s="1"/>
    </row>
    <row r="13" spans="1:13" ht="12.75" customHeight="1" x14ac:dyDescent="0.3">
      <c r="A13" s="1"/>
      <c r="B13" s="69"/>
      <c r="C13" s="1"/>
      <c r="D13" s="1"/>
      <c r="E13" s="1"/>
      <c r="F13" s="1"/>
      <c r="G13" s="1"/>
      <c r="H13" s="1"/>
      <c r="I13" s="1"/>
      <c r="J13" s="1"/>
      <c r="K13" s="1"/>
      <c r="L13" s="1"/>
      <c r="M13" s="1"/>
    </row>
    <row r="14" spans="1:13" ht="12.75" customHeight="1" x14ac:dyDescent="0.3">
      <c r="A14" s="1"/>
      <c r="B14" s="69"/>
      <c r="C14" s="1"/>
      <c r="D14" s="1"/>
      <c r="E14" s="1"/>
      <c r="F14" s="1"/>
      <c r="G14" s="1"/>
      <c r="H14" s="1"/>
      <c r="I14" s="1" t="s">
        <v>372</v>
      </c>
      <c r="J14" s="1"/>
      <c r="K14" s="1"/>
      <c r="L14" s="1"/>
      <c r="M14" s="1"/>
    </row>
    <row r="15" spans="1:13" ht="12.75" customHeight="1" x14ac:dyDescent="0.3">
      <c r="A15" s="1"/>
      <c r="B15" s="69"/>
      <c r="C15" s="1"/>
      <c r="D15" s="1"/>
      <c r="E15" s="1"/>
      <c r="F15" s="1"/>
      <c r="G15" s="1"/>
      <c r="H15" s="1"/>
      <c r="I15" s="1"/>
      <c r="J15" s="1"/>
      <c r="K15" s="1"/>
      <c r="L15" s="1"/>
      <c r="M15" s="1"/>
    </row>
    <row r="16" spans="1:13" ht="12.75" customHeight="1" x14ac:dyDescent="0.3">
      <c r="A16" s="1"/>
      <c r="B16" s="69"/>
      <c r="C16" s="1"/>
      <c r="D16" s="1"/>
      <c r="E16" s="1"/>
      <c r="F16" s="1"/>
      <c r="G16" s="1"/>
      <c r="H16" s="1"/>
      <c r="I16" s="1"/>
      <c r="J16" s="1"/>
      <c r="K16" s="1"/>
      <c r="L16" s="1"/>
      <c r="M16" s="1"/>
    </row>
    <row r="17" spans="1:13" ht="12.75" customHeight="1" x14ac:dyDescent="0.3">
      <c r="A17" s="1"/>
      <c r="B17" s="69"/>
      <c r="C17" s="1"/>
      <c r="E17" s="1"/>
      <c r="F17" s="1"/>
      <c r="G17" s="1"/>
      <c r="H17" s="1"/>
      <c r="I17" s="1"/>
      <c r="J17" s="1"/>
      <c r="K17" s="1"/>
      <c r="L17" s="1"/>
      <c r="M17" s="1"/>
    </row>
    <row r="18" spans="1:13" ht="12.75" customHeight="1" x14ac:dyDescent="0.3">
      <c r="A18" s="1"/>
      <c r="B18" s="69"/>
      <c r="C18" s="1"/>
      <c r="D18" s="1"/>
      <c r="E18" s="1"/>
      <c r="F18" s="1"/>
      <c r="G18" s="1"/>
      <c r="H18" s="1"/>
      <c r="I18" s="1"/>
      <c r="J18" s="1"/>
      <c r="K18" s="1"/>
      <c r="L18" s="1"/>
      <c r="M18" s="1"/>
    </row>
    <row r="19" spans="1:13" ht="12.75" customHeight="1" x14ac:dyDescent="0.3">
      <c r="A19" s="1"/>
      <c r="B19" s="69"/>
      <c r="C19" s="1"/>
      <c r="D19" s="1"/>
      <c r="E19" s="1"/>
      <c r="F19" s="1"/>
      <c r="G19" s="1"/>
      <c r="H19" s="1"/>
      <c r="I19" s="1"/>
      <c r="J19" s="1"/>
      <c r="K19" s="1"/>
      <c r="L19" s="1"/>
      <c r="M19" s="1"/>
    </row>
    <row r="20" spans="1:13" ht="12.75" customHeight="1" x14ac:dyDescent="0.3">
      <c r="A20" s="1"/>
      <c r="B20" s="69"/>
      <c r="C20" s="1"/>
      <c r="D20" s="1"/>
      <c r="E20" s="1"/>
      <c r="F20" s="1"/>
      <c r="G20" s="1"/>
      <c r="H20" s="1"/>
      <c r="I20" s="1"/>
      <c r="J20" s="1"/>
      <c r="K20" s="1"/>
      <c r="L20" s="1"/>
      <c r="M20" s="1"/>
    </row>
    <row r="21" spans="1:13" ht="12.75" customHeight="1" x14ac:dyDescent="0.3">
      <c r="A21" s="1"/>
      <c r="B21" s="69"/>
      <c r="C21" s="1"/>
      <c r="D21" s="1"/>
      <c r="E21" s="1"/>
      <c r="F21" s="1"/>
      <c r="G21" s="1"/>
      <c r="H21" s="1"/>
      <c r="I21" s="1"/>
      <c r="J21" s="1"/>
      <c r="K21" s="1"/>
      <c r="L21" s="1"/>
      <c r="M21" s="1"/>
    </row>
    <row r="22" spans="1:13" ht="12.75" customHeight="1" x14ac:dyDescent="0.3">
      <c r="A22" s="1"/>
      <c r="B22" s="69"/>
      <c r="C22" s="1"/>
      <c r="D22" s="1"/>
      <c r="E22" s="1"/>
      <c r="F22" s="1"/>
      <c r="G22" s="1"/>
      <c r="H22" s="1"/>
      <c r="I22" s="1"/>
      <c r="J22" s="1"/>
      <c r="K22" s="1"/>
      <c r="L22" s="1"/>
      <c r="M22" s="1"/>
    </row>
    <row r="23" spans="1:13" ht="12.75" customHeight="1" x14ac:dyDescent="0.3">
      <c r="A23" s="1"/>
      <c r="B23" s="69"/>
      <c r="C23" s="1"/>
      <c r="D23" s="1"/>
      <c r="E23" s="1"/>
      <c r="F23" s="1"/>
      <c r="G23" s="1"/>
      <c r="H23" s="1"/>
      <c r="I23" s="1"/>
      <c r="J23" s="1"/>
      <c r="K23" s="1"/>
      <c r="L23" s="1"/>
      <c r="M23" s="1"/>
    </row>
    <row r="24" spans="1:13" ht="12.75" customHeight="1" x14ac:dyDescent="0.3">
      <c r="A24" s="1"/>
      <c r="B24" s="69"/>
      <c r="C24" s="1"/>
      <c r="D24" s="1"/>
      <c r="E24" s="1"/>
      <c r="F24" s="1"/>
      <c r="G24" s="1"/>
      <c r="H24" s="1"/>
      <c r="I24" s="1"/>
      <c r="J24" s="1"/>
      <c r="K24" s="1"/>
      <c r="L24" s="1"/>
      <c r="M24" s="1"/>
    </row>
    <row r="25" spans="1:13" ht="12.75" customHeight="1" x14ac:dyDescent="0.3">
      <c r="A25" s="1"/>
      <c r="B25" s="1"/>
      <c r="C25" s="385"/>
      <c r="D25" s="385"/>
      <c r="E25" s="385"/>
      <c r="F25" s="385"/>
      <c r="G25" s="385"/>
      <c r="H25" s="385"/>
      <c r="I25" s="385"/>
      <c r="J25" s="385"/>
      <c r="K25" s="1"/>
      <c r="L25" s="1"/>
      <c r="M25" s="1"/>
    </row>
    <row r="26" spans="1:13" ht="12.75" customHeight="1" x14ac:dyDescent="0.3">
      <c r="A26" s="1"/>
      <c r="B26" s="1"/>
      <c r="C26" s="385"/>
      <c r="D26" s="385"/>
      <c r="E26" s="385"/>
      <c r="F26" s="385"/>
      <c r="G26" s="385"/>
      <c r="H26" s="385"/>
      <c r="I26" s="385"/>
      <c r="J26" s="385"/>
      <c r="K26" s="1"/>
      <c r="L26" s="1"/>
      <c r="M26" s="1"/>
    </row>
    <row r="27" spans="1:13" ht="12.75" customHeight="1" x14ac:dyDescent="1.1000000000000001">
      <c r="A27" s="2"/>
      <c r="C27" s="385"/>
      <c r="D27" s="385"/>
      <c r="E27" s="385"/>
      <c r="F27" s="385"/>
      <c r="G27" s="385"/>
      <c r="H27" s="385"/>
      <c r="I27" s="385"/>
      <c r="J27" s="385"/>
      <c r="L27" s="1"/>
      <c r="M27" s="1"/>
    </row>
    <row r="28" spans="1:13" ht="12.75" customHeight="1" x14ac:dyDescent="0.35">
      <c r="A28" s="3"/>
      <c r="C28" s="385"/>
      <c r="D28" s="385"/>
      <c r="E28" s="385"/>
      <c r="F28" s="385"/>
      <c r="G28" s="385"/>
      <c r="H28" s="385"/>
      <c r="I28" s="385"/>
      <c r="J28" s="385"/>
      <c r="K28" s="1"/>
      <c r="L28" s="1"/>
      <c r="M28" s="1"/>
    </row>
    <row r="29" spans="1:13" ht="12.75" customHeight="1" x14ac:dyDescent="0.3">
      <c r="A29" s="1"/>
      <c r="B29" s="1"/>
      <c r="C29" s="385"/>
      <c r="D29" s="385"/>
      <c r="E29" s="385"/>
      <c r="F29" s="385"/>
      <c r="G29" s="385"/>
      <c r="H29" s="385"/>
      <c r="I29" s="385"/>
      <c r="J29" s="385"/>
      <c r="K29" s="1"/>
      <c r="L29" s="1"/>
      <c r="M29" s="1"/>
    </row>
    <row r="30" spans="1:13" ht="12.75" customHeight="1" x14ac:dyDescent="0.3">
      <c r="A30" s="1"/>
      <c r="B30" s="1"/>
      <c r="C30" s="385"/>
      <c r="D30" s="385"/>
      <c r="E30" s="385"/>
      <c r="F30" s="385"/>
      <c r="G30" s="385"/>
      <c r="H30" s="385"/>
      <c r="I30" s="385"/>
      <c r="J30" s="385"/>
      <c r="K30" s="1"/>
      <c r="L30" s="1"/>
      <c r="M30" s="1"/>
    </row>
    <row r="31" spans="1:13" ht="12.75" customHeight="1" x14ac:dyDescent="0.3">
      <c r="A31" s="1"/>
      <c r="B31" s="1"/>
      <c r="C31" s="385"/>
      <c r="D31" s="385"/>
      <c r="E31" s="385"/>
      <c r="F31" s="385"/>
      <c r="G31" s="385"/>
      <c r="H31" s="385"/>
      <c r="I31" s="385"/>
      <c r="J31" s="385"/>
      <c r="K31" s="1"/>
      <c r="L31" s="1"/>
      <c r="M31" s="1"/>
    </row>
    <row r="32" spans="1:13" ht="12.75" customHeight="1" x14ac:dyDescent="0.3">
      <c r="A32" s="1"/>
      <c r="B32" s="1"/>
      <c r="C32" s="385"/>
      <c r="D32" s="385"/>
      <c r="E32" s="385"/>
      <c r="F32" s="385"/>
      <c r="G32" s="385"/>
      <c r="H32" s="385"/>
      <c r="I32" s="385"/>
      <c r="J32" s="385"/>
      <c r="K32" s="1"/>
      <c r="L32" s="1"/>
      <c r="M32" s="1"/>
    </row>
    <row r="33" spans="3:10" ht="15" customHeight="1" x14ac:dyDescent="0.3">
      <c r="C33" s="385"/>
      <c r="D33" s="385"/>
      <c r="E33" s="385"/>
      <c r="F33" s="385"/>
      <c r="G33" s="385"/>
      <c r="H33" s="385"/>
      <c r="I33" s="385"/>
      <c r="J33" s="385"/>
    </row>
  </sheetData>
  <mergeCells count="5">
    <mergeCell ref="A9:M9"/>
    <mergeCell ref="A4:M6"/>
    <mergeCell ref="A7:M7"/>
    <mergeCell ref="A8:M8"/>
    <mergeCell ref="C25:J33"/>
  </mergeCells>
  <printOptions horizontalCentered="1"/>
  <pageMargins left="0.51181102362204722" right="0.47244094488188981" top="0.74803149606299213" bottom="0.74803149606299213" header="0.31496062992125984" footer="0.31496062992125984"/>
  <pageSetup paperSize="9" scale="93" orientation="portrait" horizontalDpi="4294967295" verticalDpi="4294967295"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List11">
    <pageSetUpPr fitToPage="1"/>
  </sheetPr>
  <dimension ref="A1:I66"/>
  <sheetViews>
    <sheetView zoomScale="90" zoomScaleNormal="90" zoomScaleSheetLayoutView="90" workbookViewId="0">
      <selection activeCell="G52" sqref="G52"/>
    </sheetView>
  </sheetViews>
  <sheetFormatPr defaultColWidth="14.44140625" defaultRowHeight="15" customHeight="1" x14ac:dyDescent="0.3"/>
  <cols>
    <col min="1" max="1" width="2.44140625" style="12" customWidth="1"/>
    <col min="2" max="2" width="19.21875" customWidth="1"/>
    <col min="3" max="3" width="50.77734375" customWidth="1"/>
    <col min="4" max="9" width="10.77734375" customWidth="1"/>
    <col min="10" max="10" width="13.21875" bestFit="1" customWidth="1"/>
    <col min="11" max="26" width="8.77734375" customWidth="1"/>
  </cols>
  <sheetData>
    <row r="1" spans="1:9" ht="18" customHeight="1" x14ac:dyDescent="0.3">
      <c r="A1" s="527" t="s">
        <v>366</v>
      </c>
      <c r="B1" s="215" t="s">
        <v>65</v>
      </c>
      <c r="C1" s="109"/>
      <c r="D1" s="100">
        <v>0</v>
      </c>
      <c r="E1" s="100" t="s">
        <v>270</v>
      </c>
      <c r="F1" s="100" t="s">
        <v>271</v>
      </c>
      <c r="G1" s="100" t="s">
        <v>64</v>
      </c>
      <c r="H1" s="104" t="s">
        <v>22</v>
      </c>
      <c r="I1" s="117"/>
    </row>
    <row r="2" spans="1:9" ht="14.25" customHeight="1" x14ac:dyDescent="0.3">
      <c r="A2" s="528"/>
      <c r="B2" s="469"/>
      <c r="C2" s="401" t="s">
        <v>442</v>
      </c>
      <c r="D2" s="51"/>
      <c r="E2" s="51"/>
      <c r="F2" s="51"/>
      <c r="G2" s="51"/>
      <c r="H2" s="51"/>
      <c r="I2" s="102"/>
    </row>
    <row r="3" spans="1:9" ht="14.25" customHeight="1" x14ac:dyDescent="0.3">
      <c r="A3" s="528"/>
      <c r="B3" s="469"/>
      <c r="C3" s="401"/>
      <c r="D3" s="174" t="s">
        <v>27</v>
      </c>
      <c r="E3" s="15">
        <f>'obsah 1'!E167*'obsah 1'!D5</f>
        <v>8502</v>
      </c>
      <c r="F3" s="15">
        <f>'obsah 1'!F167*'obsah 1'!D5</f>
        <v>9210</v>
      </c>
      <c r="G3" s="15">
        <f>'obsah 1'!G167*'obsah 1'!D5</f>
        <v>10421</v>
      </c>
      <c r="H3" s="15">
        <f>'obsah 1'!H167*'obsah 1'!D5</f>
        <v>13754</v>
      </c>
      <c r="I3" s="110"/>
    </row>
    <row r="4" spans="1:9" ht="14.25" customHeight="1" x14ac:dyDescent="0.3">
      <c r="A4" s="528"/>
      <c r="B4" s="469"/>
      <c r="C4" s="401"/>
      <c r="D4" s="43"/>
      <c r="E4" s="43">
        <v>9602</v>
      </c>
      <c r="F4" s="43">
        <v>9710</v>
      </c>
      <c r="G4" s="43">
        <v>10914</v>
      </c>
      <c r="H4" s="43">
        <v>14951</v>
      </c>
      <c r="I4" s="111"/>
    </row>
    <row r="5" spans="1:9" ht="14.25" customHeight="1" x14ac:dyDescent="0.3">
      <c r="A5" s="528"/>
      <c r="B5" s="469"/>
      <c r="C5" s="401"/>
      <c r="D5" s="405" t="s">
        <v>12</v>
      </c>
      <c r="E5" s="488"/>
      <c r="F5" s="488"/>
      <c r="G5" s="405" t="s">
        <v>66</v>
      </c>
      <c r="H5" s="488"/>
      <c r="I5" s="547"/>
    </row>
    <row r="6" spans="1:9" ht="14.25" customHeight="1" x14ac:dyDescent="0.3">
      <c r="A6" s="528"/>
      <c r="B6" s="469"/>
      <c r="C6" s="401"/>
      <c r="D6" s="98" t="s">
        <v>14</v>
      </c>
      <c r="E6" s="414" t="s">
        <v>67</v>
      </c>
      <c r="F6" s="437"/>
      <c r="G6" s="530" t="s">
        <v>15</v>
      </c>
      <c r="H6" s="437"/>
      <c r="I6" s="137">
        <v>64.5</v>
      </c>
    </row>
    <row r="7" spans="1:9" ht="14.25" customHeight="1" x14ac:dyDescent="0.3">
      <c r="A7" s="528"/>
      <c r="B7" s="469"/>
      <c r="C7" s="401"/>
      <c r="D7" s="98" t="s">
        <v>16</v>
      </c>
      <c r="E7" s="414" t="s">
        <v>196</v>
      </c>
      <c r="F7" s="437"/>
      <c r="G7" s="530" t="s">
        <v>17</v>
      </c>
      <c r="H7" s="437"/>
      <c r="I7" s="137">
        <v>92.5</v>
      </c>
    </row>
    <row r="8" spans="1:9" ht="14.25" customHeight="1" x14ac:dyDescent="0.3">
      <c r="A8" s="528"/>
      <c r="B8" s="469"/>
      <c r="C8" s="222" t="s">
        <v>305</v>
      </c>
      <c r="D8" s="425" t="s">
        <v>306</v>
      </c>
      <c r="E8" s="546"/>
      <c r="F8" s="136"/>
      <c r="G8" s="530" t="s">
        <v>21</v>
      </c>
      <c r="H8" s="437"/>
      <c r="I8" s="137">
        <v>78</v>
      </c>
    </row>
    <row r="9" spans="1:9" ht="14.25" customHeight="1" x14ac:dyDescent="0.3">
      <c r="A9" s="528"/>
      <c r="B9" s="469"/>
      <c r="C9" s="222" t="s">
        <v>189</v>
      </c>
      <c r="D9" s="425"/>
      <c r="E9" s="546"/>
      <c r="F9" s="136"/>
      <c r="G9" s="98" t="s">
        <v>20</v>
      </c>
      <c r="H9" s="136"/>
      <c r="I9" s="137">
        <v>37</v>
      </c>
    </row>
    <row r="10" spans="1:9" ht="14.25" customHeight="1" x14ac:dyDescent="0.3">
      <c r="A10" s="528"/>
      <c r="B10" s="469"/>
      <c r="C10" s="222" t="s">
        <v>346</v>
      </c>
      <c r="D10" s="414"/>
      <c r="E10" s="414"/>
      <c r="F10" s="136"/>
      <c r="G10" s="530" t="s">
        <v>299</v>
      </c>
      <c r="H10" s="437"/>
      <c r="I10" s="137" t="s">
        <v>68</v>
      </c>
    </row>
    <row r="11" spans="1:9" ht="14.25" customHeight="1" thickBot="1" x14ac:dyDescent="0.35">
      <c r="A11" s="529"/>
      <c r="B11" s="159" t="s">
        <v>242</v>
      </c>
      <c r="C11" s="224"/>
      <c r="D11" s="74"/>
      <c r="E11" s="74"/>
      <c r="F11" s="74"/>
      <c r="G11" s="532"/>
      <c r="H11" s="545"/>
      <c r="I11" s="126"/>
    </row>
    <row r="12" spans="1:9" ht="10.199999999999999" customHeight="1" thickBot="1" x14ac:dyDescent="0.35">
      <c r="B12" s="70"/>
    </row>
    <row r="13" spans="1:9" ht="18" customHeight="1" x14ac:dyDescent="0.3">
      <c r="A13" s="527" t="s">
        <v>366</v>
      </c>
      <c r="B13" s="211" t="s">
        <v>69</v>
      </c>
      <c r="C13" s="109"/>
      <c r="D13" s="100">
        <v>0</v>
      </c>
      <c r="E13" s="100" t="s">
        <v>270</v>
      </c>
      <c r="F13" s="100" t="s">
        <v>271</v>
      </c>
      <c r="G13" s="100" t="s">
        <v>64</v>
      </c>
      <c r="H13" s="104" t="s">
        <v>22</v>
      </c>
      <c r="I13" s="101"/>
    </row>
    <row r="14" spans="1:9" ht="14.25" customHeight="1" x14ac:dyDescent="0.3">
      <c r="A14" s="528"/>
      <c r="B14" s="542"/>
      <c r="C14" s="401" t="s">
        <v>443</v>
      </c>
      <c r="D14" s="51"/>
      <c r="E14" s="51"/>
      <c r="F14" s="51"/>
      <c r="G14" s="51"/>
      <c r="H14" s="51"/>
      <c r="I14" s="102"/>
    </row>
    <row r="15" spans="1:9" ht="14.25" customHeight="1" x14ac:dyDescent="0.3">
      <c r="A15" s="528"/>
      <c r="B15" s="542"/>
      <c r="C15" s="401"/>
      <c r="D15" s="174" t="s">
        <v>27</v>
      </c>
      <c r="E15" s="15">
        <f>'obsah 1'!E168*'obsah 1'!D5</f>
        <v>11219</v>
      </c>
      <c r="F15" s="15">
        <f>'obsah 1'!F168*'obsah 1'!D5</f>
        <v>12200</v>
      </c>
      <c r="G15" s="15">
        <f>'obsah 1'!G168*'obsah 1'!D5</f>
        <v>13880</v>
      </c>
      <c r="H15" s="15">
        <f>'obsah 1'!H168*'obsah 1'!D5</f>
        <v>18504</v>
      </c>
      <c r="I15" s="110"/>
    </row>
    <row r="16" spans="1:9" ht="14.25" customHeight="1" x14ac:dyDescent="0.3">
      <c r="A16" s="528"/>
      <c r="B16" s="542"/>
      <c r="C16" s="401"/>
      <c r="D16" s="43"/>
      <c r="E16" s="43">
        <v>13070</v>
      </c>
      <c r="F16" s="43">
        <v>13178</v>
      </c>
      <c r="G16" s="43">
        <v>14824</v>
      </c>
      <c r="H16" s="43">
        <v>19667</v>
      </c>
      <c r="I16" s="111"/>
    </row>
    <row r="17" spans="1:9" ht="14.25" customHeight="1" x14ac:dyDescent="0.3">
      <c r="A17" s="528"/>
      <c r="B17" s="542"/>
      <c r="C17" s="401"/>
      <c r="D17" s="405" t="s">
        <v>12</v>
      </c>
      <c r="E17" s="488"/>
      <c r="F17" s="488"/>
      <c r="G17" s="405" t="s">
        <v>66</v>
      </c>
      <c r="H17" s="488"/>
      <c r="I17" s="547"/>
    </row>
    <row r="18" spans="1:9" ht="14.25" customHeight="1" x14ac:dyDescent="0.3">
      <c r="A18" s="528"/>
      <c r="B18" s="542"/>
      <c r="C18" s="401"/>
      <c r="D18" s="98" t="s">
        <v>14</v>
      </c>
      <c r="E18" s="414" t="s">
        <v>70</v>
      </c>
      <c r="F18" s="437"/>
      <c r="G18" s="530" t="s">
        <v>15</v>
      </c>
      <c r="H18" s="437"/>
      <c r="I18" s="137">
        <v>64.5</v>
      </c>
    </row>
    <row r="19" spans="1:9" ht="14.25" customHeight="1" x14ac:dyDescent="0.3">
      <c r="A19" s="528"/>
      <c r="B19" s="542"/>
      <c r="C19" s="401"/>
      <c r="D19" s="98" t="s">
        <v>16</v>
      </c>
      <c r="E19" s="414" t="s">
        <v>197</v>
      </c>
      <c r="F19" s="437"/>
      <c r="G19" s="530" t="s">
        <v>17</v>
      </c>
      <c r="H19" s="437"/>
      <c r="I19" s="137">
        <v>145</v>
      </c>
    </row>
    <row r="20" spans="1:9" ht="18" customHeight="1" x14ac:dyDescent="0.3">
      <c r="A20" s="528"/>
      <c r="B20" s="542"/>
      <c r="C20" s="222" t="s">
        <v>305</v>
      </c>
      <c r="D20" s="425" t="s">
        <v>306</v>
      </c>
      <c r="E20" s="546"/>
      <c r="F20" s="136"/>
      <c r="G20" s="530" t="s">
        <v>21</v>
      </c>
      <c r="H20" s="437"/>
      <c r="I20" s="137">
        <v>78</v>
      </c>
    </row>
    <row r="21" spans="1:9" ht="14.25" customHeight="1" x14ac:dyDescent="0.3">
      <c r="A21" s="528"/>
      <c r="B21" s="542"/>
      <c r="C21" s="222" t="s">
        <v>188</v>
      </c>
      <c r="D21" s="425"/>
      <c r="E21" s="546"/>
      <c r="F21" s="136"/>
      <c r="G21" s="98" t="s">
        <v>20</v>
      </c>
      <c r="H21" s="136"/>
      <c r="I21" s="137">
        <v>37</v>
      </c>
    </row>
    <row r="22" spans="1:9" ht="14.25" customHeight="1" x14ac:dyDescent="0.3">
      <c r="A22" s="528"/>
      <c r="B22" s="542"/>
      <c r="C22" s="222" t="s">
        <v>346</v>
      </c>
      <c r="D22" s="414"/>
      <c r="E22" s="414"/>
      <c r="F22" s="136"/>
      <c r="G22" s="530" t="s">
        <v>299</v>
      </c>
      <c r="H22" s="437"/>
      <c r="I22" s="137" t="s">
        <v>71</v>
      </c>
    </row>
    <row r="23" spans="1:9" ht="14.25" customHeight="1" thickBot="1" x14ac:dyDescent="0.35">
      <c r="A23" s="529"/>
      <c r="B23" s="159" t="s">
        <v>242</v>
      </c>
      <c r="C23" s="224"/>
      <c r="D23" s="74"/>
      <c r="E23" s="74"/>
      <c r="F23" s="74"/>
      <c r="G23" s="532"/>
      <c r="H23" s="545"/>
      <c r="I23" s="126"/>
    </row>
    <row r="24" spans="1:9" ht="10.199999999999999" customHeight="1" thickBot="1" x14ac:dyDescent="0.35"/>
    <row r="25" spans="1:9" ht="18" customHeight="1" x14ac:dyDescent="0.3">
      <c r="A25" s="527" t="s">
        <v>366</v>
      </c>
      <c r="B25" s="292" t="s">
        <v>72</v>
      </c>
      <c r="C25" s="180"/>
      <c r="D25" s="100">
        <v>0</v>
      </c>
      <c r="E25" s="100" t="s">
        <v>270</v>
      </c>
      <c r="F25" s="100" t="s">
        <v>271</v>
      </c>
      <c r="G25" s="100" t="s">
        <v>64</v>
      </c>
      <c r="H25" s="104" t="s">
        <v>22</v>
      </c>
      <c r="I25" s="101"/>
    </row>
    <row r="26" spans="1:9" ht="14.25" customHeight="1" x14ac:dyDescent="0.3">
      <c r="A26" s="528"/>
      <c r="B26" s="548"/>
      <c r="C26" s="401" t="s">
        <v>444</v>
      </c>
      <c r="D26" s="51"/>
      <c r="E26" s="51"/>
      <c r="F26" s="51"/>
      <c r="G26" s="51"/>
      <c r="H26" s="78"/>
      <c r="I26" s="79"/>
    </row>
    <row r="27" spans="1:9" ht="14.25" customHeight="1" x14ac:dyDescent="0.3">
      <c r="A27" s="528"/>
      <c r="B27" s="548"/>
      <c r="C27" s="401"/>
      <c r="D27" s="174" t="s">
        <v>27</v>
      </c>
      <c r="E27" s="33">
        <f>'obsah 1'!E169*'obsah 1'!D5</f>
        <v>28031</v>
      </c>
      <c r="F27" s="33">
        <f>'obsah 1'!F169*'obsah 1'!D5</f>
        <v>30541</v>
      </c>
      <c r="G27" s="33">
        <f>'obsah 1'!G169*'obsah 1'!D5</f>
        <v>34839</v>
      </c>
      <c r="H27" s="174" t="s">
        <v>27</v>
      </c>
      <c r="I27" s="80"/>
    </row>
    <row r="28" spans="1:9" ht="14.25" customHeight="1" x14ac:dyDescent="0.3">
      <c r="A28" s="528"/>
      <c r="B28" s="548"/>
      <c r="C28" s="401"/>
      <c r="D28" s="97"/>
      <c r="E28" s="43">
        <v>23030</v>
      </c>
      <c r="F28" s="43">
        <v>23030</v>
      </c>
      <c r="G28" s="43">
        <v>27426</v>
      </c>
      <c r="H28" s="43">
        <v>30050</v>
      </c>
      <c r="I28" s="119">
        <v>27072</v>
      </c>
    </row>
    <row r="29" spans="1:9" ht="14.25" customHeight="1" x14ac:dyDescent="0.3">
      <c r="A29" s="528"/>
      <c r="B29" s="548"/>
      <c r="C29" s="401"/>
      <c r="D29" s="405" t="s">
        <v>520</v>
      </c>
      <c r="E29" s="488"/>
      <c r="F29" s="488"/>
      <c r="G29" s="405" t="s">
        <v>66</v>
      </c>
      <c r="H29" s="488"/>
      <c r="I29" s="547"/>
    </row>
    <row r="30" spans="1:9" ht="14.25" customHeight="1" x14ac:dyDescent="0.3">
      <c r="A30" s="528"/>
      <c r="B30" s="548"/>
      <c r="C30" s="401"/>
      <c r="D30" s="98" t="s">
        <v>14</v>
      </c>
      <c r="E30" s="414" t="s">
        <v>73</v>
      </c>
      <c r="F30" s="437"/>
      <c r="G30" s="530" t="s">
        <v>15</v>
      </c>
      <c r="H30" s="437"/>
      <c r="I30" s="137">
        <v>140</v>
      </c>
    </row>
    <row r="31" spans="1:9" ht="14.25" customHeight="1" x14ac:dyDescent="0.3">
      <c r="A31" s="528"/>
      <c r="B31" s="548"/>
      <c r="C31" s="401"/>
      <c r="D31" s="98" t="s">
        <v>16</v>
      </c>
      <c r="E31" s="414" t="s">
        <v>198</v>
      </c>
      <c r="F31" s="437"/>
      <c r="G31" s="530" t="s">
        <v>17</v>
      </c>
      <c r="H31" s="437"/>
      <c r="I31" s="137">
        <v>155</v>
      </c>
    </row>
    <row r="32" spans="1:9" ht="14.25" customHeight="1" x14ac:dyDescent="0.3">
      <c r="A32" s="528"/>
      <c r="B32" s="548"/>
      <c r="C32" s="222" t="s">
        <v>305</v>
      </c>
      <c r="D32" s="425" t="s">
        <v>306</v>
      </c>
      <c r="E32" s="546"/>
      <c r="F32" s="136"/>
      <c r="G32" s="530" t="s">
        <v>21</v>
      </c>
      <c r="H32" s="437"/>
      <c r="I32" s="137">
        <v>83</v>
      </c>
    </row>
    <row r="33" spans="1:9" ht="14.25" customHeight="1" x14ac:dyDescent="0.3">
      <c r="A33" s="528"/>
      <c r="B33" s="548"/>
      <c r="C33" s="222" t="s">
        <v>190</v>
      </c>
      <c r="D33" s="425"/>
      <c r="E33" s="546"/>
      <c r="F33" s="136"/>
      <c r="G33" s="98" t="s">
        <v>20</v>
      </c>
      <c r="H33" s="136"/>
      <c r="I33" s="137">
        <v>37</v>
      </c>
    </row>
    <row r="34" spans="1:9" ht="14.25" customHeight="1" x14ac:dyDescent="0.3">
      <c r="A34" s="528"/>
      <c r="B34" s="548"/>
      <c r="C34" s="222" t="s">
        <v>346</v>
      </c>
      <c r="D34" s="414"/>
      <c r="E34" s="414"/>
      <c r="F34" s="136"/>
      <c r="G34" s="530" t="s">
        <v>299</v>
      </c>
      <c r="H34" s="437"/>
      <c r="I34" s="137" t="s">
        <v>236</v>
      </c>
    </row>
    <row r="35" spans="1:9" ht="14.25" customHeight="1" thickBot="1" x14ac:dyDescent="0.35">
      <c r="A35" s="529"/>
      <c r="B35" s="159" t="s">
        <v>242</v>
      </c>
      <c r="C35" s="296"/>
      <c r="D35" s="74"/>
      <c r="E35" s="74"/>
      <c r="F35" s="74"/>
      <c r="G35" s="532"/>
      <c r="H35" s="545"/>
      <c r="I35" s="126"/>
    </row>
    <row r="36" spans="1:9" ht="10.199999999999999" customHeight="1" thickBot="1" x14ac:dyDescent="0.35"/>
    <row r="37" spans="1:9" ht="18" customHeight="1" x14ac:dyDescent="0.3">
      <c r="A37" s="527" t="s">
        <v>366</v>
      </c>
      <c r="B37" s="215" t="s">
        <v>74</v>
      </c>
      <c r="C37" s="109"/>
      <c r="D37" s="100">
        <v>0</v>
      </c>
      <c r="E37" s="100" t="s">
        <v>270</v>
      </c>
      <c r="F37" s="100" t="s">
        <v>271</v>
      </c>
      <c r="G37" s="100" t="s">
        <v>64</v>
      </c>
      <c r="H37" s="104" t="s">
        <v>22</v>
      </c>
      <c r="I37" s="101"/>
    </row>
    <row r="38" spans="1:9" ht="14.25" customHeight="1" x14ac:dyDescent="0.3">
      <c r="A38" s="528"/>
      <c r="B38" s="469"/>
      <c r="C38" s="401" t="s">
        <v>445</v>
      </c>
      <c r="D38" s="51"/>
      <c r="E38" s="51"/>
      <c r="F38" s="51"/>
      <c r="G38" s="51"/>
      <c r="H38" s="51"/>
      <c r="I38" s="102"/>
    </row>
    <row r="39" spans="1:9" ht="14.25" customHeight="1" x14ac:dyDescent="0.3">
      <c r="A39" s="528"/>
      <c r="B39" s="469"/>
      <c r="C39" s="401"/>
      <c r="D39" s="174" t="s">
        <v>27</v>
      </c>
      <c r="E39" s="15">
        <f>'obsah 1'!E170*'obsah 1'!D5</f>
        <v>14391</v>
      </c>
      <c r="F39" s="15">
        <f>'obsah 1'!F170*'obsah 1'!D5</f>
        <v>15600</v>
      </c>
      <c r="G39" s="15">
        <f>'obsah 1'!G170*'obsah 1'!D5</f>
        <v>17671</v>
      </c>
      <c r="H39" s="15">
        <f>'obsah 1'!H170*'obsah 1'!D5</f>
        <v>23370</v>
      </c>
      <c r="I39" s="110"/>
    </row>
    <row r="40" spans="1:9" ht="14.25" customHeight="1" x14ac:dyDescent="0.3">
      <c r="A40" s="528"/>
      <c r="B40" s="469"/>
      <c r="C40" s="401"/>
      <c r="D40" s="43">
        <v>14824</v>
      </c>
      <c r="E40" s="43">
        <v>14824</v>
      </c>
      <c r="F40" s="43">
        <v>15263</v>
      </c>
      <c r="G40" s="43">
        <v>18548</v>
      </c>
      <c r="H40" s="43">
        <v>26474</v>
      </c>
      <c r="I40" s="111"/>
    </row>
    <row r="41" spans="1:9" ht="14.25" customHeight="1" x14ac:dyDescent="0.3">
      <c r="A41" s="528"/>
      <c r="B41" s="469"/>
      <c r="C41" s="401"/>
      <c r="D41" s="405" t="s">
        <v>12</v>
      </c>
      <c r="E41" s="488"/>
      <c r="F41" s="488"/>
      <c r="G41" s="405" t="s">
        <v>66</v>
      </c>
      <c r="H41" s="488"/>
      <c r="I41" s="547"/>
    </row>
    <row r="42" spans="1:9" ht="14.25" customHeight="1" x14ac:dyDescent="0.3">
      <c r="A42" s="528"/>
      <c r="B42" s="469"/>
      <c r="C42" s="401"/>
      <c r="D42" s="98" t="s">
        <v>14</v>
      </c>
      <c r="E42" s="414" t="s">
        <v>75</v>
      </c>
      <c r="F42" s="437"/>
      <c r="G42" s="530" t="s">
        <v>15</v>
      </c>
      <c r="H42" s="437"/>
      <c r="I42" s="137">
        <v>64.5</v>
      </c>
    </row>
    <row r="43" spans="1:9" ht="14.25" customHeight="1" x14ac:dyDescent="0.3">
      <c r="A43" s="528"/>
      <c r="B43" s="469"/>
      <c r="C43" s="401"/>
      <c r="D43" s="98" t="s">
        <v>16</v>
      </c>
      <c r="E43" s="414" t="s">
        <v>199</v>
      </c>
      <c r="F43" s="437"/>
      <c r="G43" s="530" t="s">
        <v>17</v>
      </c>
      <c r="H43" s="437"/>
      <c r="I43" s="137">
        <v>199</v>
      </c>
    </row>
    <row r="44" spans="1:9" ht="14.25" customHeight="1" x14ac:dyDescent="0.3">
      <c r="A44" s="528"/>
      <c r="B44" s="469"/>
      <c r="C44" s="222" t="s">
        <v>305</v>
      </c>
      <c r="D44" s="425" t="s">
        <v>306</v>
      </c>
      <c r="E44" s="546"/>
      <c r="F44" s="136"/>
      <c r="G44" s="530" t="s">
        <v>21</v>
      </c>
      <c r="H44" s="437"/>
      <c r="I44" s="137">
        <v>78</v>
      </c>
    </row>
    <row r="45" spans="1:9" ht="14.25" customHeight="1" x14ac:dyDescent="0.3">
      <c r="A45" s="528"/>
      <c r="B45" s="469"/>
      <c r="C45" s="222" t="s">
        <v>188</v>
      </c>
      <c r="D45" s="425"/>
      <c r="E45" s="546"/>
      <c r="F45" s="136"/>
      <c r="G45" s="98" t="s">
        <v>20</v>
      </c>
      <c r="H45" s="136"/>
      <c r="I45" s="137">
        <v>37</v>
      </c>
    </row>
    <row r="46" spans="1:9" ht="14.25" customHeight="1" x14ac:dyDescent="0.3">
      <c r="A46" s="528"/>
      <c r="B46" s="469"/>
      <c r="C46" s="222" t="s">
        <v>346</v>
      </c>
      <c r="D46" s="414"/>
      <c r="E46" s="414"/>
      <c r="F46" s="136"/>
      <c r="G46" s="530" t="s">
        <v>299</v>
      </c>
      <c r="H46" s="437"/>
      <c r="I46" s="137" t="s">
        <v>76</v>
      </c>
    </row>
    <row r="47" spans="1:9" ht="14.25" customHeight="1" thickBot="1" x14ac:dyDescent="0.35">
      <c r="A47" s="529"/>
      <c r="B47" s="88" t="s">
        <v>242</v>
      </c>
      <c r="C47" s="224"/>
      <c r="D47" s="74"/>
      <c r="E47" s="74"/>
      <c r="F47" s="74"/>
      <c r="G47" s="532"/>
      <c r="H47" s="545"/>
      <c r="I47" s="126"/>
    </row>
    <row r="48" spans="1:9" ht="10.199999999999999" customHeight="1" thickBot="1" x14ac:dyDescent="0.35"/>
    <row r="49" spans="1:9" ht="18" customHeight="1" x14ac:dyDescent="0.3">
      <c r="A49" s="527" t="s">
        <v>366</v>
      </c>
      <c r="B49" s="215" t="s">
        <v>77</v>
      </c>
      <c r="C49" s="109"/>
      <c r="D49" s="100">
        <v>0</v>
      </c>
      <c r="E49" s="100" t="s">
        <v>270</v>
      </c>
      <c r="F49" s="100" t="s">
        <v>271</v>
      </c>
      <c r="G49" s="100" t="s">
        <v>64</v>
      </c>
      <c r="H49" s="104" t="s">
        <v>22</v>
      </c>
      <c r="I49" s="101"/>
    </row>
    <row r="50" spans="1:9" ht="14.25" customHeight="1" x14ac:dyDescent="0.3">
      <c r="A50" s="528"/>
      <c r="B50" s="469"/>
      <c r="C50" s="401" t="s">
        <v>446</v>
      </c>
      <c r="D50" s="51"/>
      <c r="E50" s="51"/>
      <c r="F50" s="51"/>
      <c r="G50" s="51"/>
      <c r="H50" s="51"/>
      <c r="I50" s="102"/>
    </row>
    <row r="51" spans="1:9" ht="14.25" customHeight="1" x14ac:dyDescent="0.3">
      <c r="A51" s="528"/>
      <c r="B51" s="469"/>
      <c r="C51" s="401"/>
      <c r="D51" s="174" t="s">
        <v>27</v>
      </c>
      <c r="E51" s="267">
        <f>'obsah 1'!E171*'obsah 1'!D5</f>
        <v>35100</v>
      </c>
      <c r="F51" s="267">
        <f>'obsah 1'!F171*'obsah 1'!D5</f>
        <v>38180</v>
      </c>
      <c r="G51" s="267">
        <f>'obsah 1'!G171*'obsah 1'!D5</f>
        <v>43455</v>
      </c>
      <c r="H51" s="174" t="s">
        <v>27</v>
      </c>
      <c r="I51" s="306"/>
    </row>
    <row r="52" spans="1:9" ht="14.25" customHeight="1" x14ac:dyDescent="0.3">
      <c r="A52" s="528"/>
      <c r="B52" s="469"/>
      <c r="C52" s="401"/>
      <c r="D52" s="43"/>
      <c r="E52" s="43">
        <v>26325</v>
      </c>
      <c r="F52" s="43">
        <v>26325</v>
      </c>
      <c r="G52" s="43">
        <v>30720</v>
      </c>
      <c r="H52" s="43">
        <v>33344</v>
      </c>
      <c r="I52" s="83"/>
    </row>
    <row r="53" spans="1:9" ht="14.25" customHeight="1" x14ac:dyDescent="0.3">
      <c r="A53" s="528"/>
      <c r="B53" s="469"/>
      <c r="C53" s="401"/>
      <c r="D53" s="405" t="s">
        <v>520</v>
      </c>
      <c r="E53" s="488"/>
      <c r="F53" s="488"/>
      <c r="G53" s="405" t="s">
        <v>66</v>
      </c>
      <c r="H53" s="488"/>
      <c r="I53" s="547"/>
    </row>
    <row r="54" spans="1:9" ht="14.25" customHeight="1" x14ac:dyDescent="0.3">
      <c r="A54" s="528"/>
      <c r="B54" s="469"/>
      <c r="C54" s="401"/>
      <c r="D54" s="98" t="s">
        <v>14</v>
      </c>
      <c r="E54" s="414" t="s">
        <v>78</v>
      </c>
      <c r="F54" s="437"/>
      <c r="G54" s="530" t="s">
        <v>15</v>
      </c>
      <c r="H54" s="437"/>
      <c r="I54" s="137">
        <v>140</v>
      </c>
    </row>
    <row r="55" spans="1:9" ht="14.25" customHeight="1" x14ac:dyDescent="0.3">
      <c r="A55" s="528"/>
      <c r="B55" s="469"/>
      <c r="C55" s="401"/>
      <c r="D55" s="98" t="s">
        <v>16</v>
      </c>
      <c r="E55" s="414" t="s">
        <v>200</v>
      </c>
      <c r="F55" s="437"/>
      <c r="G55" s="530" t="s">
        <v>17</v>
      </c>
      <c r="H55" s="437"/>
      <c r="I55" s="137">
        <v>209</v>
      </c>
    </row>
    <row r="56" spans="1:9" ht="14.25" customHeight="1" x14ac:dyDescent="0.3">
      <c r="A56" s="528"/>
      <c r="B56" s="469"/>
      <c r="C56" s="222" t="s">
        <v>305</v>
      </c>
      <c r="D56" s="425" t="s">
        <v>306</v>
      </c>
      <c r="E56" s="546"/>
      <c r="F56" s="136"/>
      <c r="G56" s="530" t="s">
        <v>21</v>
      </c>
      <c r="H56" s="437"/>
      <c r="I56" s="137">
        <v>83</v>
      </c>
    </row>
    <row r="57" spans="1:9" ht="14.25" customHeight="1" x14ac:dyDescent="0.3">
      <c r="A57" s="528"/>
      <c r="B57" s="469"/>
      <c r="C57" s="222" t="s">
        <v>256</v>
      </c>
      <c r="D57" s="425"/>
      <c r="E57" s="546"/>
      <c r="F57" s="136"/>
      <c r="G57" s="98" t="s">
        <v>20</v>
      </c>
      <c r="H57" s="136"/>
      <c r="I57" s="137">
        <v>37</v>
      </c>
    </row>
    <row r="58" spans="1:9" ht="14.25" customHeight="1" x14ac:dyDescent="0.3">
      <c r="A58" s="528"/>
      <c r="B58" s="469"/>
      <c r="C58" s="222" t="s">
        <v>346</v>
      </c>
      <c r="D58" s="414"/>
      <c r="E58" s="414"/>
      <c r="F58" s="136"/>
      <c r="G58" s="530" t="s">
        <v>299</v>
      </c>
      <c r="H58" s="437"/>
      <c r="I58" s="137" t="s">
        <v>237</v>
      </c>
    </row>
    <row r="59" spans="1:9" ht="14.25" customHeight="1" thickBot="1" x14ac:dyDescent="0.35">
      <c r="A59" s="529"/>
      <c r="B59" s="61" t="s">
        <v>242</v>
      </c>
      <c r="C59" s="224"/>
      <c r="D59" s="74"/>
      <c r="E59" s="74"/>
      <c r="F59" s="74"/>
      <c r="G59" s="532"/>
      <c r="H59" s="545"/>
      <c r="I59" s="126"/>
    </row>
    <row r="60" spans="1:9" ht="13.5" customHeight="1" x14ac:dyDescent="0.3">
      <c r="A60" s="11"/>
      <c r="B60" s="376" t="s">
        <v>542</v>
      </c>
      <c r="C60" s="4"/>
      <c r="D60" s="4"/>
      <c r="E60" s="4"/>
      <c r="F60" s="4"/>
      <c r="G60" s="4"/>
      <c r="H60" s="4"/>
      <c r="I60" s="4"/>
    </row>
    <row r="61" spans="1:9" ht="12.75" customHeight="1" x14ac:dyDescent="0.3"/>
    <row r="62" spans="1:9" ht="12.75" customHeight="1" x14ac:dyDescent="0.3">
      <c r="B62" s="70"/>
    </row>
    <row r="63" spans="1:9" ht="18.75" customHeight="1" x14ac:dyDescent="0.3"/>
    <row r="64" spans="1:9" ht="12.75" customHeight="1" x14ac:dyDescent="0.3"/>
    <row r="65" ht="12.75" customHeight="1" x14ac:dyDescent="0.3"/>
    <row r="66" ht="12.75" customHeight="1" x14ac:dyDescent="0.3"/>
  </sheetData>
  <mergeCells count="75">
    <mergeCell ref="B50:B58"/>
    <mergeCell ref="C50:C55"/>
    <mergeCell ref="C2:C7"/>
    <mergeCell ref="B14:B22"/>
    <mergeCell ref="C14:C19"/>
    <mergeCell ref="B26:B34"/>
    <mergeCell ref="B38:B46"/>
    <mergeCell ref="C26:C31"/>
    <mergeCell ref="A37:A47"/>
    <mergeCell ref="A49:A59"/>
    <mergeCell ref="C38:C43"/>
    <mergeCell ref="D58:E58"/>
    <mergeCell ref="G58:H58"/>
    <mergeCell ref="D41:F41"/>
    <mergeCell ref="G41:I41"/>
    <mergeCell ref="E42:F42"/>
    <mergeCell ref="G42:H42"/>
    <mergeCell ref="D45:E45"/>
    <mergeCell ref="E43:F43"/>
    <mergeCell ref="G43:H43"/>
    <mergeCell ref="D46:E46"/>
    <mergeCell ref="G46:H46"/>
    <mergeCell ref="G53:I53"/>
    <mergeCell ref="G54:H54"/>
    <mergeCell ref="G59:H59"/>
    <mergeCell ref="D33:E33"/>
    <mergeCell ref="E19:F19"/>
    <mergeCell ref="D20:E20"/>
    <mergeCell ref="G20:H20"/>
    <mergeCell ref="D21:E21"/>
    <mergeCell ref="D29:F29"/>
    <mergeCell ref="G29:I29"/>
    <mergeCell ref="G30:H30"/>
    <mergeCell ref="E30:F30"/>
    <mergeCell ref="E31:F31"/>
    <mergeCell ref="D32:E32"/>
    <mergeCell ref="G34:H34"/>
    <mergeCell ref="D34:E34"/>
    <mergeCell ref="G55:H55"/>
    <mergeCell ref="G35:H35"/>
    <mergeCell ref="G11:H11"/>
    <mergeCell ref="G19:H19"/>
    <mergeCell ref="G22:H22"/>
    <mergeCell ref="D22:E22"/>
    <mergeCell ref="G31:H31"/>
    <mergeCell ref="G18:H18"/>
    <mergeCell ref="D17:F17"/>
    <mergeCell ref="G17:I17"/>
    <mergeCell ref="G5:I5"/>
    <mergeCell ref="E6:F6"/>
    <mergeCell ref="G6:H6"/>
    <mergeCell ref="G10:H10"/>
    <mergeCell ref="D8:E8"/>
    <mergeCell ref="G8:H8"/>
    <mergeCell ref="G7:H7"/>
    <mergeCell ref="D10:E10"/>
    <mergeCell ref="D9:E9"/>
    <mergeCell ref="E7:F7"/>
    <mergeCell ref="A1:A11"/>
    <mergeCell ref="A13:A23"/>
    <mergeCell ref="A25:A35"/>
    <mergeCell ref="B2:B10"/>
    <mergeCell ref="D5:F5"/>
    <mergeCell ref="E18:F18"/>
    <mergeCell ref="G32:H32"/>
    <mergeCell ref="G23:H23"/>
    <mergeCell ref="D57:E57"/>
    <mergeCell ref="G56:H56"/>
    <mergeCell ref="G47:H47"/>
    <mergeCell ref="E55:F55"/>
    <mergeCell ref="D44:E44"/>
    <mergeCell ref="G44:H44"/>
    <mergeCell ref="D53:F53"/>
    <mergeCell ref="D56:E56"/>
    <mergeCell ref="E54:F54"/>
  </mergeCells>
  <hyperlinks>
    <hyperlink ref="B23" r:id="rId1" xr:uid="{8776559F-F434-4493-9930-C9C67A131FFD}"/>
    <hyperlink ref="B47" r:id="rId2" xr:uid="{25922ABD-E5C8-44AF-894F-61B40D615DB4}"/>
    <hyperlink ref="B59" r:id="rId3" xr:uid="{343E9BA9-0899-4E71-B633-BCF88A55261A}"/>
    <hyperlink ref="B11" r:id="rId4" xr:uid="{6F290D02-B4DE-44E9-AD27-E35E5992B6FC}"/>
    <hyperlink ref="B35" r:id="rId5" xr:uid="{2BE75C67-1BB1-4FD6-84AC-EC4B5AD8766F}"/>
  </hyperlinks>
  <pageMargins left="0.51181102362204722" right="0.47244094488188981" top="0.74803149606299213" bottom="0.74803149606299213" header="0.31496062992125984" footer="0.31496062992125984"/>
  <pageSetup paperSize="9" scale="76" orientation="portrait" r:id="rId6"/>
  <headerFooter>
    <oddHeader>&amp;C&amp;12Soft Seating</oddHeader>
    <oddFooter>&amp;C&amp;11&amp;A</oddFooter>
  </headerFooter>
  <drawing r:id="rId7"/>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List12">
    <pageSetUpPr fitToPage="1"/>
  </sheetPr>
  <dimension ref="A1:I50"/>
  <sheetViews>
    <sheetView zoomScale="90" zoomScaleNormal="90" zoomScaleSheetLayoutView="90" workbookViewId="0">
      <selection activeCell="H37" sqref="H37"/>
    </sheetView>
  </sheetViews>
  <sheetFormatPr defaultColWidth="14.44140625" defaultRowHeight="15" customHeight="1" x14ac:dyDescent="0.3"/>
  <cols>
    <col min="1" max="1" width="2.44140625" style="12" customWidth="1"/>
    <col min="2" max="2" width="19.21875" customWidth="1"/>
    <col min="3" max="3" width="50.77734375" customWidth="1"/>
    <col min="4" max="9" width="10.77734375" customWidth="1"/>
    <col min="10" max="10" width="12.5546875" bestFit="1" customWidth="1"/>
    <col min="11" max="12" width="9.21875" customWidth="1"/>
    <col min="13" max="26" width="8.77734375" customWidth="1"/>
  </cols>
  <sheetData>
    <row r="1" spans="1:9" ht="18" customHeight="1" x14ac:dyDescent="0.3">
      <c r="A1" s="527" t="s">
        <v>366</v>
      </c>
      <c r="B1" s="215" t="s">
        <v>79</v>
      </c>
      <c r="C1" s="109"/>
      <c r="D1" s="100">
        <v>0</v>
      </c>
      <c r="E1" s="121" t="s">
        <v>270</v>
      </c>
      <c r="F1" s="100" t="s">
        <v>271</v>
      </c>
      <c r="G1" s="100" t="s">
        <v>64</v>
      </c>
      <c r="H1" s="104" t="s">
        <v>22</v>
      </c>
      <c r="I1" s="101"/>
    </row>
    <row r="2" spans="1:9" ht="14.25" customHeight="1" x14ac:dyDescent="0.3">
      <c r="A2" s="528"/>
      <c r="B2" s="469"/>
      <c r="C2" s="401" t="s">
        <v>447</v>
      </c>
      <c r="D2" s="51"/>
      <c r="E2" s="98"/>
      <c r="F2" s="51"/>
      <c r="G2" s="51"/>
      <c r="H2" s="51"/>
      <c r="I2" s="102"/>
    </row>
    <row r="3" spans="1:9" ht="18" customHeight="1" x14ac:dyDescent="0.3">
      <c r="A3" s="528"/>
      <c r="B3" s="469"/>
      <c r="C3" s="401"/>
      <c r="D3" s="174" t="s">
        <v>27</v>
      </c>
      <c r="E3" s="99">
        <f>PRODUCT('obsah 1'!$B$6,'strana 9'!E4)*'obsah 1'!D5</f>
        <v>5936</v>
      </c>
      <c r="F3" s="99">
        <f>PRODUCT('obsah 1'!$B$6,'strana 9'!F4)*'obsah 1'!D5</f>
        <v>6148</v>
      </c>
      <c r="G3" s="15">
        <f>PRODUCT('obsah 1'!$B$6,'strana 9'!G4)*'obsah 1'!D5</f>
        <v>8345</v>
      </c>
      <c r="H3" s="56">
        <f>PRODUCT('obsah 1'!$B$6,'strana 9'!H4)*'obsah 1'!D5</f>
        <v>14040</v>
      </c>
      <c r="I3" s="122"/>
    </row>
    <row r="4" spans="1:9" ht="14.25" customHeight="1" x14ac:dyDescent="0.3">
      <c r="A4" s="528"/>
      <c r="B4" s="469"/>
      <c r="C4" s="401"/>
      <c r="D4" s="43">
        <v>4368</v>
      </c>
      <c r="E4" s="43">
        <v>5936</v>
      </c>
      <c r="F4" s="43">
        <v>6148</v>
      </c>
      <c r="G4" s="43">
        <v>8345</v>
      </c>
      <c r="H4" s="82">
        <v>14040</v>
      </c>
      <c r="I4" s="83"/>
    </row>
    <row r="5" spans="1:9" ht="14.25" customHeight="1" x14ac:dyDescent="0.3">
      <c r="A5" s="528"/>
      <c r="B5" s="469"/>
      <c r="C5" s="401"/>
      <c r="D5" s="427" t="s">
        <v>12</v>
      </c>
      <c r="E5" s="442"/>
      <c r="F5" s="442"/>
      <c r="G5" s="427" t="s">
        <v>66</v>
      </c>
      <c r="H5" s="442"/>
      <c r="I5" s="443"/>
    </row>
    <row r="6" spans="1:9" ht="14.25" customHeight="1" x14ac:dyDescent="0.3">
      <c r="A6" s="528"/>
      <c r="B6" s="469"/>
      <c r="C6" s="401"/>
      <c r="D6" s="19" t="s">
        <v>14</v>
      </c>
      <c r="E6" s="419" t="s">
        <v>29</v>
      </c>
      <c r="F6" s="444"/>
      <c r="G6" s="445" t="s">
        <v>15</v>
      </c>
      <c r="H6" s="444"/>
      <c r="I6" s="44">
        <v>39</v>
      </c>
    </row>
    <row r="7" spans="1:9" ht="14.25" customHeight="1" x14ac:dyDescent="0.3">
      <c r="A7" s="528"/>
      <c r="B7" s="469"/>
      <c r="C7" s="401"/>
      <c r="D7" s="19" t="s">
        <v>16</v>
      </c>
      <c r="E7" s="419" t="s">
        <v>201</v>
      </c>
      <c r="F7" s="444"/>
      <c r="G7" s="445" t="s">
        <v>17</v>
      </c>
      <c r="H7" s="444"/>
      <c r="I7" s="44">
        <v>127</v>
      </c>
    </row>
    <row r="8" spans="1:9" ht="14.25" customHeight="1" x14ac:dyDescent="0.3">
      <c r="A8" s="528"/>
      <c r="B8" s="469"/>
      <c r="C8" s="222" t="s">
        <v>305</v>
      </c>
      <c r="D8" s="425" t="s">
        <v>306</v>
      </c>
      <c r="E8" s="546"/>
      <c r="F8" s="22"/>
      <c r="G8" s="445" t="s">
        <v>81</v>
      </c>
      <c r="H8" s="444"/>
      <c r="I8" s="44">
        <v>62</v>
      </c>
    </row>
    <row r="9" spans="1:9" ht="14.25" customHeight="1" x14ac:dyDescent="0.3">
      <c r="A9" s="528"/>
      <c r="B9" s="469"/>
      <c r="C9" s="222" t="s">
        <v>188</v>
      </c>
      <c r="D9" s="544"/>
      <c r="E9" s="489"/>
      <c r="F9" s="163"/>
      <c r="G9" s="445" t="s">
        <v>299</v>
      </c>
      <c r="H9" s="444"/>
      <c r="I9" s="44" t="s">
        <v>80</v>
      </c>
    </row>
    <row r="10" spans="1:9" ht="14.25" customHeight="1" thickBot="1" x14ac:dyDescent="0.35">
      <c r="A10" s="529"/>
      <c r="B10" s="88" t="s">
        <v>242</v>
      </c>
      <c r="C10" s="224" t="s">
        <v>346</v>
      </c>
      <c r="D10" s="297"/>
      <c r="E10" s="297"/>
      <c r="F10" s="297"/>
      <c r="G10" s="66"/>
      <c r="H10" s="66"/>
      <c r="I10" s="67"/>
    </row>
    <row r="11" spans="1:9" ht="10.199999999999999" customHeight="1" thickBot="1" x14ac:dyDescent="0.35">
      <c r="A11" s="294"/>
      <c r="B11" s="281"/>
      <c r="C11" s="45"/>
      <c r="D11" s="45"/>
      <c r="E11" s="45"/>
      <c r="F11" s="45"/>
      <c r="G11" s="45"/>
      <c r="H11" s="45"/>
      <c r="I11" s="45"/>
    </row>
    <row r="12" spans="1:9" ht="18" customHeight="1" x14ac:dyDescent="0.3">
      <c r="A12" s="527" t="s">
        <v>366</v>
      </c>
      <c r="B12" s="215" t="s">
        <v>82</v>
      </c>
      <c r="C12" s="109"/>
      <c r="D12" s="100">
        <v>0</v>
      </c>
      <c r="E12" s="121" t="s">
        <v>270</v>
      </c>
      <c r="F12" s="100" t="s">
        <v>271</v>
      </c>
      <c r="G12" s="100" t="s">
        <v>64</v>
      </c>
      <c r="H12" s="104" t="s">
        <v>22</v>
      </c>
      <c r="I12" s="101"/>
    </row>
    <row r="13" spans="1:9" ht="14.25" customHeight="1" x14ac:dyDescent="0.3">
      <c r="A13" s="528"/>
      <c r="B13" s="542"/>
      <c r="C13" s="549" t="s">
        <v>448</v>
      </c>
      <c r="D13" s="51"/>
      <c r="E13" s="98"/>
      <c r="F13" s="51"/>
      <c r="G13" s="51"/>
      <c r="H13" s="51"/>
      <c r="I13" s="102"/>
    </row>
    <row r="14" spans="1:9" ht="18" customHeight="1" x14ac:dyDescent="0.3">
      <c r="A14" s="528"/>
      <c r="B14" s="542"/>
      <c r="C14" s="549"/>
      <c r="D14" s="174" t="s">
        <v>27</v>
      </c>
      <c r="E14" s="99">
        <f>PRODUCT('obsah 1'!$B$6,'strana 9'!E15)*'obsah 1'!D5</f>
        <v>4794</v>
      </c>
      <c r="F14" s="99">
        <f>PRODUCT('obsah 1'!$B$6,'strana 9'!F15)*'obsah 1'!D5</f>
        <v>4908</v>
      </c>
      <c r="G14" s="15">
        <f>PRODUCT('obsah 1'!$B$6,'strana 9'!G15)*'obsah 1'!D5</f>
        <v>6329</v>
      </c>
      <c r="H14" s="56">
        <f>PRODUCT('obsah 1'!$B$6,'strana 9'!H15)*'obsah 1'!D5</f>
        <v>8761</v>
      </c>
      <c r="I14" s="122"/>
    </row>
    <row r="15" spans="1:9" ht="14.25" customHeight="1" x14ac:dyDescent="0.3">
      <c r="A15" s="528"/>
      <c r="B15" s="542"/>
      <c r="C15" s="549"/>
      <c r="D15" s="43">
        <v>4319</v>
      </c>
      <c r="E15" s="43">
        <v>4794</v>
      </c>
      <c r="F15" s="43">
        <v>4908</v>
      </c>
      <c r="G15" s="43">
        <v>6329</v>
      </c>
      <c r="H15" s="82">
        <v>8761</v>
      </c>
      <c r="I15" s="83"/>
    </row>
    <row r="16" spans="1:9" ht="14.25" customHeight="1" x14ac:dyDescent="0.3">
      <c r="A16" s="528"/>
      <c r="B16" s="542"/>
      <c r="C16" s="549"/>
      <c r="D16" s="427" t="s">
        <v>12</v>
      </c>
      <c r="E16" s="442"/>
      <c r="F16" s="442"/>
      <c r="G16" s="427" t="s">
        <v>66</v>
      </c>
      <c r="H16" s="442"/>
      <c r="I16" s="443"/>
    </row>
    <row r="17" spans="1:9" ht="14.25" customHeight="1" x14ac:dyDescent="0.3">
      <c r="A17" s="528"/>
      <c r="B17" s="542"/>
      <c r="C17" s="549"/>
      <c r="D17" s="19" t="s">
        <v>14</v>
      </c>
      <c r="E17" s="419" t="s">
        <v>528</v>
      </c>
      <c r="F17" s="444"/>
      <c r="G17" s="445" t="s">
        <v>15</v>
      </c>
      <c r="H17" s="444"/>
      <c r="I17" s="44">
        <v>39</v>
      </c>
    </row>
    <row r="18" spans="1:9" ht="14.25" customHeight="1" x14ac:dyDescent="0.3">
      <c r="A18" s="528"/>
      <c r="B18" s="542"/>
      <c r="C18" s="549"/>
      <c r="D18" s="19" t="s">
        <v>16</v>
      </c>
      <c r="E18" s="419" t="s">
        <v>202</v>
      </c>
      <c r="F18" s="444"/>
      <c r="G18" s="445" t="s">
        <v>17</v>
      </c>
      <c r="H18" s="444"/>
      <c r="I18" s="44">
        <v>62</v>
      </c>
    </row>
    <row r="19" spans="1:9" ht="14.25" customHeight="1" x14ac:dyDescent="0.3">
      <c r="A19" s="528"/>
      <c r="B19" s="542"/>
      <c r="C19" s="222" t="s">
        <v>305</v>
      </c>
      <c r="D19" s="425" t="s">
        <v>306</v>
      </c>
      <c r="E19" s="546"/>
      <c r="F19" s="22"/>
      <c r="G19" s="445" t="s">
        <v>81</v>
      </c>
      <c r="H19" s="444"/>
      <c r="I19" s="44">
        <v>62</v>
      </c>
    </row>
    <row r="20" spans="1:9" ht="14.25" customHeight="1" x14ac:dyDescent="0.3">
      <c r="A20" s="528"/>
      <c r="B20" s="542"/>
      <c r="C20" s="222" t="s">
        <v>189</v>
      </c>
      <c r="D20" s="544"/>
      <c r="E20" s="489"/>
      <c r="F20" s="163"/>
      <c r="G20" s="445" t="s">
        <v>299</v>
      </c>
      <c r="H20" s="444"/>
      <c r="I20" s="44" t="s">
        <v>84</v>
      </c>
    </row>
    <row r="21" spans="1:9" ht="14.25" customHeight="1" thickBot="1" x14ac:dyDescent="0.35">
      <c r="A21" s="529"/>
      <c r="B21" s="88" t="s">
        <v>242</v>
      </c>
      <c r="C21" s="298" t="s">
        <v>346</v>
      </c>
      <c r="D21" s="297"/>
      <c r="E21" s="297"/>
      <c r="F21" s="297"/>
      <c r="G21" s="66"/>
      <c r="H21" s="66"/>
      <c r="I21" s="67"/>
    </row>
    <row r="22" spans="1:9" ht="10.199999999999999" customHeight="1" thickBot="1" x14ac:dyDescent="0.35">
      <c r="B22" s="70"/>
    </row>
    <row r="23" spans="1:9" ht="18" customHeight="1" x14ac:dyDescent="0.3">
      <c r="A23" s="527" t="s">
        <v>366</v>
      </c>
      <c r="B23" s="215" t="s">
        <v>85</v>
      </c>
      <c r="C23" s="109"/>
      <c r="D23" s="100">
        <v>0</v>
      </c>
      <c r="E23" s="121" t="s">
        <v>270</v>
      </c>
      <c r="F23" s="100" t="s">
        <v>271</v>
      </c>
      <c r="G23" s="100" t="s">
        <v>64</v>
      </c>
      <c r="H23" s="104" t="s">
        <v>22</v>
      </c>
      <c r="I23" s="101"/>
    </row>
    <row r="24" spans="1:9" ht="14.25" customHeight="1" x14ac:dyDescent="0.3">
      <c r="A24" s="528"/>
      <c r="B24" s="469"/>
      <c r="C24" s="401" t="s">
        <v>449</v>
      </c>
      <c r="D24" s="51"/>
      <c r="E24" s="98"/>
      <c r="F24" s="51"/>
      <c r="G24" s="51"/>
      <c r="H24" s="51"/>
      <c r="I24" s="102"/>
    </row>
    <row r="25" spans="1:9" ht="18" customHeight="1" x14ac:dyDescent="0.3">
      <c r="A25" s="528"/>
      <c r="B25" s="469"/>
      <c r="C25" s="401"/>
      <c r="D25" s="174" t="s">
        <v>27</v>
      </c>
      <c r="E25" s="99">
        <f>PRODUCT('obsah 1'!$B$6,'strana 9'!E26)*'obsah 1'!D5</f>
        <v>9488</v>
      </c>
      <c r="F25" s="99">
        <f>PRODUCT('obsah 1'!$B$6,'strana 9'!F26)*'obsah 1'!D5</f>
        <v>9603</v>
      </c>
      <c r="G25" s="15">
        <f>PRODUCT('obsah 1'!$B$6,'strana 9'!G26)*'obsah 1'!D5</f>
        <v>10916</v>
      </c>
      <c r="H25" s="56">
        <f>PRODUCT('obsah 1'!$B$6,'strana 9'!H26)*'obsah 1'!D5</f>
        <v>13614</v>
      </c>
      <c r="I25" s="122"/>
    </row>
    <row r="26" spans="1:9" ht="14.25" customHeight="1" x14ac:dyDescent="0.3">
      <c r="A26" s="528"/>
      <c r="B26" s="469"/>
      <c r="C26" s="401"/>
      <c r="D26" s="43">
        <v>6982</v>
      </c>
      <c r="E26" s="43">
        <v>9488</v>
      </c>
      <c r="F26" s="43">
        <v>9603</v>
      </c>
      <c r="G26" s="43">
        <v>10916</v>
      </c>
      <c r="H26" s="82">
        <v>13614</v>
      </c>
      <c r="I26" s="83"/>
    </row>
    <row r="27" spans="1:9" ht="14.25" customHeight="1" x14ac:dyDescent="0.3">
      <c r="A27" s="528"/>
      <c r="B27" s="469"/>
      <c r="C27" s="401"/>
      <c r="D27" s="427" t="s">
        <v>12</v>
      </c>
      <c r="E27" s="442"/>
      <c r="F27" s="442"/>
      <c r="G27" s="427" t="s">
        <v>66</v>
      </c>
      <c r="H27" s="442"/>
      <c r="I27" s="443"/>
    </row>
    <row r="28" spans="1:9" ht="14.25" customHeight="1" x14ac:dyDescent="0.3">
      <c r="A28" s="528"/>
      <c r="B28" s="469"/>
      <c r="C28" s="151"/>
      <c r="D28" s="19" t="s">
        <v>14</v>
      </c>
      <c r="E28" s="419" t="s">
        <v>28</v>
      </c>
      <c r="F28" s="444"/>
      <c r="G28" s="445" t="s">
        <v>15</v>
      </c>
      <c r="H28" s="444"/>
      <c r="I28" s="44">
        <v>39</v>
      </c>
    </row>
    <row r="29" spans="1:9" ht="14.25" customHeight="1" x14ac:dyDescent="0.3">
      <c r="A29" s="528"/>
      <c r="B29" s="469"/>
      <c r="C29" s="151"/>
      <c r="D29" s="19" t="s">
        <v>16</v>
      </c>
      <c r="E29" s="419" t="s">
        <v>201</v>
      </c>
      <c r="F29" s="444"/>
      <c r="G29" s="445" t="s">
        <v>17</v>
      </c>
      <c r="H29" s="444"/>
      <c r="I29" s="44">
        <v>127</v>
      </c>
    </row>
    <row r="30" spans="1:9" ht="14.25" customHeight="1" x14ac:dyDescent="0.3">
      <c r="A30" s="528"/>
      <c r="B30" s="469"/>
      <c r="C30" s="222" t="s">
        <v>305</v>
      </c>
      <c r="D30" s="425" t="s">
        <v>306</v>
      </c>
      <c r="E30" s="546"/>
      <c r="F30" s="22"/>
      <c r="G30" s="445" t="s">
        <v>81</v>
      </c>
      <c r="H30" s="444"/>
      <c r="I30" s="44">
        <v>62</v>
      </c>
    </row>
    <row r="31" spans="1:9" ht="14.25" customHeight="1" x14ac:dyDescent="0.3">
      <c r="A31" s="528"/>
      <c r="B31" s="469"/>
      <c r="C31" s="222" t="s">
        <v>188</v>
      </c>
      <c r="D31" s="544"/>
      <c r="E31" s="489"/>
      <c r="F31" s="163"/>
      <c r="G31" s="445" t="s">
        <v>299</v>
      </c>
      <c r="H31" s="444"/>
      <c r="I31" s="44" t="s">
        <v>238</v>
      </c>
    </row>
    <row r="32" spans="1:9" ht="14.25" customHeight="1" thickBot="1" x14ac:dyDescent="0.35">
      <c r="A32" s="529"/>
      <c r="B32" s="88" t="s">
        <v>242</v>
      </c>
      <c r="C32" s="224" t="s">
        <v>346</v>
      </c>
      <c r="D32" s="297"/>
      <c r="E32" s="297"/>
      <c r="F32" s="297"/>
      <c r="G32" s="66"/>
      <c r="H32" s="66"/>
      <c r="I32" s="67"/>
    </row>
    <row r="33" spans="1:9" ht="10.199999999999999" customHeight="1" thickBot="1" x14ac:dyDescent="0.35"/>
    <row r="34" spans="1:9" ht="18" customHeight="1" x14ac:dyDescent="0.3">
      <c r="A34" s="527" t="s">
        <v>366</v>
      </c>
      <c r="B34" s="215" t="s">
        <v>86</v>
      </c>
      <c r="C34" s="109"/>
      <c r="D34" s="100">
        <v>0</v>
      </c>
      <c r="E34" s="121" t="s">
        <v>270</v>
      </c>
      <c r="F34" s="100" t="s">
        <v>271</v>
      </c>
      <c r="G34" s="100" t="s">
        <v>64</v>
      </c>
      <c r="H34" s="104" t="s">
        <v>22</v>
      </c>
      <c r="I34" s="101"/>
    </row>
    <row r="35" spans="1:9" ht="14.25" customHeight="1" x14ac:dyDescent="0.3">
      <c r="A35" s="528"/>
      <c r="B35" s="469"/>
      <c r="C35" s="549" t="s">
        <v>450</v>
      </c>
      <c r="D35" s="51"/>
      <c r="E35" s="98"/>
      <c r="F35" s="51"/>
      <c r="G35" s="51"/>
      <c r="H35" s="51"/>
      <c r="I35" s="102"/>
    </row>
    <row r="36" spans="1:9" ht="18" customHeight="1" x14ac:dyDescent="0.3">
      <c r="A36" s="528"/>
      <c r="B36" s="469"/>
      <c r="C36" s="549"/>
      <c r="D36" s="174" t="s">
        <v>27</v>
      </c>
      <c r="E36" s="99">
        <f>PRODUCT('obsah 1'!$B$6,'strana 9'!E37)*'obsah 1'!D5</f>
        <v>6849</v>
      </c>
      <c r="F36" s="99">
        <f>PRODUCT('obsah 1'!$B$6,'strana 9'!F37)*'obsah 1'!D5</f>
        <v>6955</v>
      </c>
      <c r="G36" s="15">
        <f>PRODUCT('obsah 1'!$B$6,'strana 9'!G37)*'obsah 1'!D5</f>
        <v>7840</v>
      </c>
      <c r="H36" s="56">
        <f>PRODUCT('obsah 1'!$B$6,'strana 9'!H37)*'obsah 1'!D5</f>
        <v>9324</v>
      </c>
      <c r="I36" s="122"/>
    </row>
    <row r="37" spans="1:9" ht="14.25" customHeight="1" x14ac:dyDescent="0.3">
      <c r="A37" s="528"/>
      <c r="B37" s="469"/>
      <c r="C37" s="549"/>
      <c r="D37" s="43">
        <v>5040</v>
      </c>
      <c r="E37" s="43">
        <v>6849</v>
      </c>
      <c r="F37" s="43">
        <v>6955</v>
      </c>
      <c r="G37" s="43">
        <v>7840</v>
      </c>
      <c r="H37" s="82">
        <v>9324</v>
      </c>
      <c r="I37" s="83"/>
    </row>
    <row r="38" spans="1:9" ht="14.25" customHeight="1" x14ac:dyDescent="0.3">
      <c r="A38" s="528"/>
      <c r="B38" s="469"/>
      <c r="C38" s="549"/>
      <c r="D38" s="427" t="s">
        <v>12</v>
      </c>
      <c r="E38" s="442"/>
      <c r="F38" s="442"/>
      <c r="G38" s="427" t="s">
        <v>66</v>
      </c>
      <c r="H38" s="442"/>
      <c r="I38" s="443"/>
    </row>
    <row r="39" spans="1:9" ht="14.25" customHeight="1" x14ac:dyDescent="0.3">
      <c r="A39" s="528"/>
      <c r="B39" s="469"/>
      <c r="C39" s="549"/>
      <c r="D39" s="19" t="s">
        <v>14</v>
      </c>
      <c r="E39" s="419" t="s">
        <v>63</v>
      </c>
      <c r="F39" s="444"/>
      <c r="G39" s="445" t="s">
        <v>15</v>
      </c>
      <c r="H39" s="444"/>
      <c r="I39" s="44">
        <v>39</v>
      </c>
    </row>
    <row r="40" spans="1:9" ht="14.25" customHeight="1" x14ac:dyDescent="0.3">
      <c r="A40" s="528"/>
      <c r="B40" s="469"/>
      <c r="C40" s="549"/>
      <c r="D40" s="19" t="s">
        <v>16</v>
      </c>
      <c r="E40" s="419" t="s">
        <v>202</v>
      </c>
      <c r="F40" s="444"/>
      <c r="G40" s="445" t="s">
        <v>17</v>
      </c>
      <c r="H40" s="444"/>
      <c r="I40" s="44">
        <v>62</v>
      </c>
    </row>
    <row r="41" spans="1:9" ht="14.25" customHeight="1" x14ac:dyDescent="0.3">
      <c r="A41" s="528"/>
      <c r="B41" s="469"/>
      <c r="C41" s="222" t="s">
        <v>305</v>
      </c>
      <c r="D41" s="425" t="s">
        <v>306</v>
      </c>
      <c r="E41" s="546"/>
      <c r="F41" s="22"/>
      <c r="G41" s="445" t="s">
        <v>81</v>
      </c>
      <c r="H41" s="444"/>
      <c r="I41" s="44">
        <v>62</v>
      </c>
    </row>
    <row r="42" spans="1:9" ht="14.25" customHeight="1" x14ac:dyDescent="0.3">
      <c r="A42" s="528"/>
      <c r="B42" s="469"/>
      <c r="C42" s="222" t="s">
        <v>189</v>
      </c>
      <c r="D42" s="544"/>
      <c r="E42" s="489"/>
      <c r="F42" s="163"/>
      <c r="G42" s="445" t="s">
        <v>299</v>
      </c>
      <c r="H42" s="444"/>
      <c r="I42" s="44" t="s">
        <v>239</v>
      </c>
    </row>
    <row r="43" spans="1:9" ht="14.25" customHeight="1" thickBot="1" x14ac:dyDescent="0.35">
      <c r="A43" s="529"/>
      <c r="B43" s="88" t="s">
        <v>242</v>
      </c>
      <c r="C43" s="224" t="s">
        <v>346</v>
      </c>
      <c r="D43" s="297"/>
      <c r="E43" s="297"/>
      <c r="F43" s="297"/>
      <c r="G43" s="66"/>
      <c r="H43" s="66"/>
      <c r="I43" s="67"/>
    </row>
    <row r="44" spans="1:9" ht="13.5" customHeight="1" x14ac:dyDescent="0.3">
      <c r="B44" s="376" t="s">
        <v>542</v>
      </c>
    </row>
    <row r="45" spans="1:9" ht="12.75" customHeight="1" x14ac:dyDescent="0.3">
      <c r="A45" s="11"/>
      <c r="B45" s="4"/>
      <c r="C45" s="4"/>
      <c r="D45" s="4"/>
      <c r="E45" s="4"/>
      <c r="F45" s="4"/>
      <c r="G45" s="4"/>
      <c r="H45" s="4"/>
      <c r="I45" s="4"/>
    </row>
    <row r="46" spans="1:9" ht="12.75" customHeight="1" x14ac:dyDescent="0.3"/>
    <row r="47" spans="1:9" ht="18.75" customHeight="1" x14ac:dyDescent="0.3"/>
    <row r="48" spans="1:9" ht="12.75" customHeight="1" x14ac:dyDescent="0.3"/>
    <row r="49" ht="12.75" customHeight="1" x14ac:dyDescent="0.3"/>
    <row r="50" ht="12.75" customHeight="1" x14ac:dyDescent="0.3"/>
  </sheetData>
  <mergeCells count="52">
    <mergeCell ref="D41:E41"/>
    <mergeCell ref="G41:H41"/>
    <mergeCell ref="A34:A43"/>
    <mergeCell ref="D38:F38"/>
    <mergeCell ref="G38:I38"/>
    <mergeCell ref="E39:F39"/>
    <mergeCell ref="G39:H39"/>
    <mergeCell ref="D42:E42"/>
    <mergeCell ref="E40:F40"/>
    <mergeCell ref="G40:H40"/>
    <mergeCell ref="C35:C40"/>
    <mergeCell ref="G42:H42"/>
    <mergeCell ref="B35:B42"/>
    <mergeCell ref="D9:E9"/>
    <mergeCell ref="D8:E8"/>
    <mergeCell ref="G8:H8"/>
    <mergeCell ref="C2:C7"/>
    <mergeCell ref="G9:H9"/>
    <mergeCell ref="E7:F7"/>
    <mergeCell ref="G7:H7"/>
    <mergeCell ref="D5:F5"/>
    <mergeCell ref="G5:I5"/>
    <mergeCell ref="E6:F6"/>
    <mergeCell ref="G6:H6"/>
    <mergeCell ref="D16:F16"/>
    <mergeCell ref="G16:I16"/>
    <mergeCell ref="E17:F17"/>
    <mergeCell ref="G17:H17"/>
    <mergeCell ref="G18:H18"/>
    <mergeCell ref="D31:E31"/>
    <mergeCell ref="E18:F18"/>
    <mergeCell ref="D19:E19"/>
    <mergeCell ref="G19:H19"/>
    <mergeCell ref="D20:E20"/>
    <mergeCell ref="D27:F27"/>
    <mergeCell ref="G27:I27"/>
    <mergeCell ref="G28:H28"/>
    <mergeCell ref="E28:F28"/>
    <mergeCell ref="E29:F29"/>
    <mergeCell ref="G29:H29"/>
    <mergeCell ref="D30:E30"/>
    <mergeCell ref="G30:H30"/>
    <mergeCell ref="G20:H20"/>
    <mergeCell ref="G31:H31"/>
    <mergeCell ref="C13:C18"/>
    <mergeCell ref="A1:A10"/>
    <mergeCell ref="A12:A21"/>
    <mergeCell ref="A23:A32"/>
    <mergeCell ref="C24:C27"/>
    <mergeCell ref="B2:B9"/>
    <mergeCell ref="B13:B20"/>
    <mergeCell ref="B24:B31"/>
  </mergeCells>
  <hyperlinks>
    <hyperlink ref="B21" r:id="rId1" xr:uid="{12877EB9-ADF3-4963-AE44-5E69385D419B}"/>
    <hyperlink ref="B10" r:id="rId2" xr:uid="{3A8B7A68-D09B-455A-9F1B-84702EF78953}"/>
    <hyperlink ref="B32" r:id="rId3" xr:uid="{5477001A-13CB-4569-ABA7-B0707049DB3A}"/>
    <hyperlink ref="B43" r:id="rId4" xr:uid="{9BBB3439-3362-4805-A7DA-27804DD6B61E}"/>
  </hyperlinks>
  <pageMargins left="0.51181102362204722" right="0.47244094488188981" top="0.74803149606299213" bottom="0.74803149606299213" header="0.31496062992125984" footer="0.31496062992125984"/>
  <pageSetup paperSize="9" scale="76" orientation="portrait" r:id="rId5"/>
  <headerFooter>
    <oddHeader>&amp;C&amp;12Soft Seating</oddHeader>
    <oddFooter>&amp;C&amp;11&amp;A</oddFooter>
  </headerFooter>
  <drawing r:id="rId6"/>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List13">
    <pageSetUpPr fitToPage="1"/>
  </sheetPr>
  <dimension ref="A1:I48"/>
  <sheetViews>
    <sheetView zoomScale="90" zoomScaleNormal="90" zoomScaleSheetLayoutView="90" workbookViewId="0">
      <selection activeCell="H40" sqref="H40"/>
    </sheetView>
  </sheetViews>
  <sheetFormatPr defaultColWidth="14.44140625" defaultRowHeight="15" customHeight="1" x14ac:dyDescent="0.3"/>
  <cols>
    <col min="1" max="1" width="2.44140625" style="12" customWidth="1"/>
    <col min="2" max="2" width="19.21875" customWidth="1"/>
    <col min="3" max="3" width="50.77734375" customWidth="1"/>
    <col min="4" max="9" width="10.77734375" customWidth="1"/>
    <col min="10" max="10" width="13.77734375" bestFit="1" customWidth="1"/>
    <col min="11" max="12" width="9.21875" customWidth="1"/>
    <col min="13" max="26" width="8.77734375" customWidth="1"/>
  </cols>
  <sheetData>
    <row r="1" spans="1:9" ht="18" customHeight="1" x14ac:dyDescent="0.3">
      <c r="A1" s="527" t="s">
        <v>366</v>
      </c>
      <c r="B1" s="215" t="s">
        <v>87</v>
      </c>
      <c r="C1" s="73"/>
      <c r="D1" s="100">
        <v>0</v>
      </c>
      <c r="E1" s="123" t="s">
        <v>270</v>
      </c>
      <c r="F1" s="100" t="s">
        <v>271</v>
      </c>
      <c r="G1" s="100" t="s">
        <v>64</v>
      </c>
      <c r="H1" s="104" t="s">
        <v>22</v>
      </c>
      <c r="I1" s="101"/>
    </row>
    <row r="2" spans="1:9" ht="14.25" customHeight="1" x14ac:dyDescent="0.3">
      <c r="A2" s="528"/>
      <c r="B2" s="469"/>
      <c r="C2" s="421" t="s">
        <v>451</v>
      </c>
      <c r="D2" s="47"/>
      <c r="E2" s="47"/>
      <c r="F2" s="47"/>
      <c r="G2" s="47"/>
      <c r="H2" s="47"/>
      <c r="I2" s="112"/>
    </row>
    <row r="3" spans="1:9" ht="18" customHeight="1" x14ac:dyDescent="0.3">
      <c r="A3" s="528"/>
      <c r="B3" s="469"/>
      <c r="C3" s="421"/>
      <c r="D3" s="174" t="s">
        <v>27</v>
      </c>
      <c r="E3" s="15">
        <f>PRODUCT('obsah 1'!$B$6,'strana 10'!E4)*'obsah 1'!D5</f>
        <v>12125</v>
      </c>
      <c r="F3" s="15">
        <f>PRODUCT('obsah 1'!$B$6,'strana 10'!F4)*'obsah 1'!D5</f>
        <v>12981</v>
      </c>
      <c r="G3" s="15">
        <f>PRODUCT('obsah 1'!$B$6,'strana 10'!G4)*'obsah 1'!D5</f>
        <v>12981</v>
      </c>
      <c r="H3" s="135">
        <f>PRODUCT('obsah 1'!$B$6,'strana 10'!H4)*'obsah 1'!D5</f>
        <v>19641</v>
      </c>
      <c r="I3" s="120"/>
    </row>
    <row r="4" spans="1:9" ht="14.25" customHeight="1" x14ac:dyDescent="0.3">
      <c r="A4" s="528"/>
      <c r="B4" s="469"/>
      <c r="C4" s="421"/>
      <c r="D4" s="50"/>
      <c r="E4" s="50">
        <v>12125</v>
      </c>
      <c r="F4" s="50">
        <v>12981</v>
      </c>
      <c r="G4" s="60">
        <v>12981</v>
      </c>
      <c r="H4" s="60">
        <v>19641</v>
      </c>
      <c r="I4" s="108"/>
    </row>
    <row r="5" spans="1:9" ht="14.25" customHeight="1" x14ac:dyDescent="0.3">
      <c r="A5" s="528"/>
      <c r="B5" s="469"/>
      <c r="C5" s="421"/>
      <c r="D5" s="427" t="s">
        <v>12</v>
      </c>
      <c r="E5" s="427"/>
      <c r="F5" s="427"/>
      <c r="G5" s="427" t="s">
        <v>13</v>
      </c>
      <c r="H5" s="427"/>
      <c r="I5" s="428"/>
    </row>
    <row r="6" spans="1:9" ht="14.25" customHeight="1" x14ac:dyDescent="0.3">
      <c r="A6" s="528"/>
      <c r="B6" s="469"/>
      <c r="C6" s="421"/>
      <c r="D6" s="19" t="s">
        <v>14</v>
      </c>
      <c r="E6" s="419"/>
      <c r="F6" s="420"/>
      <c r="G6" s="445" t="s">
        <v>15</v>
      </c>
      <c r="H6" s="430"/>
      <c r="I6" s="44">
        <v>66</v>
      </c>
    </row>
    <row r="7" spans="1:9" ht="14.25" customHeight="1" x14ac:dyDescent="0.3">
      <c r="A7" s="528"/>
      <c r="B7" s="469"/>
      <c r="C7" s="421"/>
      <c r="D7" s="19" t="s">
        <v>16</v>
      </c>
      <c r="E7" s="419"/>
      <c r="F7" s="420"/>
      <c r="G7" s="445" t="s">
        <v>17</v>
      </c>
      <c r="H7" s="430"/>
      <c r="I7" s="44">
        <v>186</v>
      </c>
    </row>
    <row r="8" spans="1:9" ht="14.25" customHeight="1" x14ac:dyDescent="0.3">
      <c r="A8" s="528"/>
      <c r="B8" s="469"/>
      <c r="C8" s="186"/>
      <c r="D8" s="19" t="s">
        <v>18</v>
      </c>
      <c r="E8" s="19"/>
      <c r="F8" s="22">
        <v>1</v>
      </c>
      <c r="G8" s="445" t="s">
        <v>19</v>
      </c>
      <c r="H8" s="430"/>
      <c r="I8" s="44">
        <v>55</v>
      </c>
    </row>
    <row r="9" spans="1:9" ht="14.25" customHeight="1" x14ac:dyDescent="0.3">
      <c r="A9" s="528"/>
      <c r="B9" s="469"/>
      <c r="C9" s="225" t="s">
        <v>305</v>
      </c>
      <c r="D9" s="551" t="s">
        <v>306</v>
      </c>
      <c r="E9" s="552"/>
      <c r="F9" s="25"/>
      <c r="G9" s="51" t="s">
        <v>20</v>
      </c>
      <c r="H9" s="26"/>
      <c r="I9" s="44">
        <v>41</v>
      </c>
    </row>
    <row r="10" spans="1:9" ht="14.25" customHeight="1" x14ac:dyDescent="0.3">
      <c r="A10" s="528"/>
      <c r="B10" s="469"/>
      <c r="C10" s="226" t="s">
        <v>188</v>
      </c>
      <c r="D10" s="553"/>
      <c r="E10" s="554"/>
      <c r="F10" s="299"/>
      <c r="G10" s="445" t="s">
        <v>299</v>
      </c>
      <c r="H10" s="430"/>
      <c r="I10" s="302" t="s">
        <v>245</v>
      </c>
    </row>
    <row r="11" spans="1:9" ht="14.25" customHeight="1" thickBot="1" x14ac:dyDescent="0.35">
      <c r="A11" s="529"/>
      <c r="B11" s="88" t="s">
        <v>242</v>
      </c>
      <c r="C11" s="227" t="s">
        <v>346</v>
      </c>
      <c r="D11" s="297"/>
      <c r="E11" s="297"/>
      <c r="F11" s="297"/>
      <c r="G11" s="66"/>
      <c r="H11" s="66"/>
      <c r="I11" s="67"/>
    </row>
    <row r="12" spans="1:9" ht="10.199999999999999" customHeight="1" thickBot="1" x14ac:dyDescent="0.35">
      <c r="B12" s="70"/>
    </row>
    <row r="13" spans="1:9" ht="18" customHeight="1" x14ac:dyDescent="0.3">
      <c r="A13" s="527" t="s">
        <v>366</v>
      </c>
      <c r="B13" s="215" t="s">
        <v>88</v>
      </c>
      <c r="C13" s="73"/>
      <c r="D13" s="100">
        <v>0</v>
      </c>
      <c r="E13" s="123" t="s">
        <v>270</v>
      </c>
      <c r="F13" s="100" t="s">
        <v>271</v>
      </c>
      <c r="G13" s="100" t="s">
        <v>64</v>
      </c>
      <c r="H13" s="104" t="s">
        <v>22</v>
      </c>
      <c r="I13" s="101"/>
    </row>
    <row r="14" spans="1:9" ht="14.25" customHeight="1" x14ac:dyDescent="0.3">
      <c r="A14" s="528"/>
      <c r="B14" s="542"/>
      <c r="C14" s="464" t="s">
        <v>452</v>
      </c>
      <c r="D14" s="47"/>
      <c r="E14" s="47"/>
      <c r="F14" s="47"/>
      <c r="G14" s="47"/>
      <c r="H14" s="47"/>
      <c r="I14" s="112"/>
    </row>
    <row r="15" spans="1:9" ht="18" customHeight="1" x14ac:dyDescent="0.3">
      <c r="A15" s="528"/>
      <c r="B15" s="542"/>
      <c r="C15" s="510"/>
      <c r="D15" s="174" t="s">
        <v>27</v>
      </c>
      <c r="E15" s="15">
        <f>PRODUCT('obsah 1'!$B$6,'strana 10'!E16)*'obsah 1'!D5</f>
        <v>12125</v>
      </c>
      <c r="F15" s="15">
        <f>PRODUCT('obsah 1'!$B$6,'strana 10'!F16)*'obsah 1'!D5</f>
        <v>12981</v>
      </c>
      <c r="G15" s="15">
        <f>PRODUCT('obsah 1'!$B$6,'strana 10'!G16)*'obsah 1'!D5</f>
        <v>12981</v>
      </c>
      <c r="H15" s="135">
        <f>PRODUCT('obsah 1'!$B$6,'strana 10'!H16)*'obsah 1'!D5</f>
        <v>19641</v>
      </c>
      <c r="I15" s="120"/>
    </row>
    <row r="16" spans="1:9" ht="14.25" customHeight="1" x14ac:dyDescent="0.3">
      <c r="A16" s="528"/>
      <c r="B16" s="542"/>
      <c r="C16" s="510"/>
      <c r="D16" s="50"/>
      <c r="E16" s="50">
        <v>12125</v>
      </c>
      <c r="F16" s="50">
        <v>12981</v>
      </c>
      <c r="G16" s="60">
        <v>12981</v>
      </c>
      <c r="H16" s="60">
        <v>19641</v>
      </c>
      <c r="I16" s="108"/>
    </row>
    <row r="17" spans="1:9" ht="14.25" customHeight="1" x14ac:dyDescent="0.3">
      <c r="A17" s="528"/>
      <c r="B17" s="542"/>
      <c r="C17" s="510"/>
      <c r="D17" s="427" t="s">
        <v>12</v>
      </c>
      <c r="E17" s="442"/>
      <c r="F17" s="442"/>
      <c r="G17" s="427" t="s">
        <v>13</v>
      </c>
      <c r="H17" s="442"/>
      <c r="I17" s="443"/>
    </row>
    <row r="18" spans="1:9" ht="14.25" customHeight="1" x14ac:dyDescent="0.3">
      <c r="A18" s="528"/>
      <c r="B18" s="542"/>
      <c r="C18" s="510"/>
      <c r="D18" s="19" t="s">
        <v>14</v>
      </c>
      <c r="E18" s="419"/>
      <c r="F18" s="444"/>
      <c r="G18" s="445" t="s">
        <v>15</v>
      </c>
      <c r="H18" s="444"/>
      <c r="I18" s="44">
        <v>66</v>
      </c>
    </row>
    <row r="19" spans="1:9" ht="14.25" customHeight="1" x14ac:dyDescent="0.3">
      <c r="A19" s="528"/>
      <c r="B19" s="542"/>
      <c r="C19" s="510"/>
      <c r="D19" s="19" t="s">
        <v>16</v>
      </c>
      <c r="E19" s="419"/>
      <c r="F19" s="444"/>
      <c r="G19" s="445" t="s">
        <v>17</v>
      </c>
      <c r="H19" s="444"/>
      <c r="I19" s="44">
        <v>186</v>
      </c>
    </row>
    <row r="20" spans="1:9" ht="14.25" customHeight="1" x14ac:dyDescent="0.3">
      <c r="A20" s="528"/>
      <c r="B20" s="542"/>
      <c r="C20" s="510"/>
      <c r="D20" s="19" t="s">
        <v>18</v>
      </c>
      <c r="E20" s="19"/>
      <c r="F20" s="22">
        <v>1</v>
      </c>
      <c r="G20" s="445" t="s">
        <v>19</v>
      </c>
      <c r="H20" s="444"/>
      <c r="I20" s="44">
        <v>55</v>
      </c>
    </row>
    <row r="21" spans="1:9" ht="14.25" customHeight="1" x14ac:dyDescent="0.3">
      <c r="A21" s="528"/>
      <c r="B21" s="542"/>
      <c r="C21" s="225" t="s">
        <v>305</v>
      </c>
      <c r="D21" s="425" t="s">
        <v>306</v>
      </c>
      <c r="E21" s="546"/>
      <c r="F21" s="25"/>
      <c r="G21" s="51" t="s">
        <v>20</v>
      </c>
      <c r="H21" s="26"/>
      <c r="I21" s="44">
        <v>41</v>
      </c>
    </row>
    <row r="22" spans="1:9" ht="14.25" customHeight="1" x14ac:dyDescent="0.3">
      <c r="A22" s="528"/>
      <c r="B22" s="542"/>
      <c r="C22" s="226" t="s">
        <v>257</v>
      </c>
      <c r="D22" s="550"/>
      <c r="E22" s="489"/>
      <c r="F22" s="299"/>
      <c r="G22" s="445" t="s">
        <v>299</v>
      </c>
      <c r="H22" s="444"/>
      <c r="I22" s="302" t="s">
        <v>245</v>
      </c>
    </row>
    <row r="23" spans="1:9" ht="14.25" customHeight="1" thickBot="1" x14ac:dyDescent="0.35">
      <c r="A23" s="529"/>
      <c r="B23" s="88" t="s">
        <v>242</v>
      </c>
      <c r="C23" s="227" t="s">
        <v>346</v>
      </c>
      <c r="D23" s="297"/>
      <c r="E23" s="297"/>
      <c r="F23" s="297"/>
      <c r="G23" s="66"/>
      <c r="H23" s="66"/>
      <c r="I23" s="67"/>
    </row>
    <row r="24" spans="1:9" ht="10.199999999999999" customHeight="1" thickBot="1" x14ac:dyDescent="0.35"/>
    <row r="25" spans="1:9" ht="18" customHeight="1" x14ac:dyDescent="0.3">
      <c r="A25" s="527" t="s">
        <v>366</v>
      </c>
      <c r="B25" s="215" t="s">
        <v>89</v>
      </c>
      <c r="C25" s="73"/>
      <c r="D25" s="100">
        <v>0</v>
      </c>
      <c r="E25" s="123" t="s">
        <v>270</v>
      </c>
      <c r="F25" s="100" t="s">
        <v>271</v>
      </c>
      <c r="G25" s="100" t="s">
        <v>64</v>
      </c>
      <c r="H25" s="104" t="s">
        <v>22</v>
      </c>
      <c r="I25" s="101"/>
    </row>
    <row r="26" spans="1:9" ht="14.25" customHeight="1" x14ac:dyDescent="0.3">
      <c r="A26" s="528"/>
      <c r="B26" s="469"/>
      <c r="C26" s="464" t="s">
        <v>453</v>
      </c>
      <c r="D26" s="47"/>
      <c r="E26" s="47"/>
      <c r="F26" s="47"/>
      <c r="G26" s="47"/>
      <c r="H26" s="47"/>
      <c r="I26" s="112"/>
    </row>
    <row r="27" spans="1:9" ht="18" customHeight="1" x14ac:dyDescent="0.3">
      <c r="A27" s="528"/>
      <c r="B27" s="469"/>
      <c r="C27" s="510"/>
      <c r="D27" s="174" t="s">
        <v>27</v>
      </c>
      <c r="E27" s="15">
        <f>PRODUCT('obsah 1'!$B$6,'strana 10'!E28)*'obsah 1'!D5</f>
        <v>9990</v>
      </c>
      <c r="F27" s="15">
        <f>PRODUCT('obsah 1'!$B$6,'strana 10'!F28)*'obsah 1'!D5</f>
        <v>11527</v>
      </c>
      <c r="G27" s="15">
        <f>PRODUCT('obsah 1'!$B$6,'strana 10'!G28)*'obsah 1'!D5</f>
        <v>11527</v>
      </c>
      <c r="H27" s="135">
        <f>PRODUCT('obsah 1'!$B$6,'strana 10'!H28)*'obsah 1'!D5</f>
        <v>16370</v>
      </c>
      <c r="I27" s="120"/>
    </row>
    <row r="28" spans="1:9" ht="14.25" customHeight="1" x14ac:dyDescent="0.3">
      <c r="A28" s="528"/>
      <c r="B28" s="469"/>
      <c r="C28" s="510"/>
      <c r="D28" s="50"/>
      <c r="E28" s="50">
        <v>9990</v>
      </c>
      <c r="F28" s="50">
        <v>11527</v>
      </c>
      <c r="G28" s="60">
        <v>11527</v>
      </c>
      <c r="H28" s="60">
        <v>16370</v>
      </c>
      <c r="I28" s="108"/>
    </row>
    <row r="29" spans="1:9" ht="14.25" customHeight="1" x14ac:dyDescent="0.3">
      <c r="A29" s="528"/>
      <c r="B29" s="469"/>
      <c r="C29" s="510"/>
      <c r="D29" s="427" t="s">
        <v>12</v>
      </c>
      <c r="E29" s="442"/>
      <c r="F29" s="442"/>
      <c r="G29" s="427" t="s">
        <v>13</v>
      </c>
      <c r="H29" s="442"/>
      <c r="I29" s="443"/>
    </row>
    <row r="30" spans="1:9" ht="14.25" customHeight="1" x14ac:dyDescent="0.3">
      <c r="A30" s="528"/>
      <c r="B30" s="469"/>
      <c r="C30" s="510"/>
      <c r="D30" s="19" t="s">
        <v>14</v>
      </c>
      <c r="E30" s="419"/>
      <c r="F30" s="444"/>
      <c r="G30" s="445" t="s">
        <v>15</v>
      </c>
      <c r="H30" s="444"/>
      <c r="I30" s="44">
        <v>66</v>
      </c>
    </row>
    <row r="31" spans="1:9" ht="14.25" customHeight="1" x14ac:dyDescent="0.3">
      <c r="A31" s="528"/>
      <c r="B31" s="469"/>
      <c r="C31" s="510"/>
      <c r="D31" s="19" t="s">
        <v>16</v>
      </c>
      <c r="E31" s="419"/>
      <c r="F31" s="444"/>
      <c r="G31" s="445" t="s">
        <v>17</v>
      </c>
      <c r="H31" s="444"/>
      <c r="I31" s="44">
        <v>146</v>
      </c>
    </row>
    <row r="32" spans="1:9" ht="14.25" customHeight="1" x14ac:dyDescent="0.3">
      <c r="A32" s="528"/>
      <c r="B32" s="469"/>
      <c r="C32" s="510"/>
      <c r="D32" s="19" t="s">
        <v>18</v>
      </c>
      <c r="E32" s="19"/>
      <c r="F32" s="22">
        <v>1</v>
      </c>
      <c r="G32" s="445" t="s">
        <v>19</v>
      </c>
      <c r="H32" s="444"/>
      <c r="I32" s="44">
        <v>55</v>
      </c>
    </row>
    <row r="33" spans="1:9" ht="14.25" customHeight="1" x14ac:dyDescent="0.3">
      <c r="A33" s="528"/>
      <c r="B33" s="469"/>
      <c r="C33" s="225" t="s">
        <v>305</v>
      </c>
      <c r="D33" s="425" t="s">
        <v>306</v>
      </c>
      <c r="E33" s="546"/>
      <c r="F33" s="25"/>
      <c r="G33" s="51" t="s">
        <v>20</v>
      </c>
      <c r="H33" s="26"/>
      <c r="I33" s="44">
        <v>41</v>
      </c>
    </row>
    <row r="34" spans="1:9" ht="14.25" customHeight="1" x14ac:dyDescent="0.3">
      <c r="A34" s="528"/>
      <c r="B34" s="469"/>
      <c r="C34" s="226" t="s">
        <v>188</v>
      </c>
      <c r="D34" s="550"/>
      <c r="E34" s="489"/>
      <c r="F34" s="299"/>
      <c r="G34" s="445" t="s">
        <v>299</v>
      </c>
      <c r="H34" s="444"/>
      <c r="I34" s="302" t="s">
        <v>245</v>
      </c>
    </row>
    <row r="35" spans="1:9" ht="14.25" customHeight="1" thickBot="1" x14ac:dyDescent="0.35">
      <c r="A35" s="529"/>
      <c r="B35" s="88" t="s">
        <v>242</v>
      </c>
      <c r="C35" s="227" t="s">
        <v>346</v>
      </c>
      <c r="D35" s="297"/>
      <c r="E35" s="297"/>
      <c r="F35" s="297"/>
      <c r="G35" s="66"/>
      <c r="H35" s="66"/>
      <c r="I35" s="67"/>
    </row>
    <row r="36" spans="1:9" ht="10.199999999999999" customHeight="1" thickBot="1" x14ac:dyDescent="0.35"/>
    <row r="37" spans="1:9" ht="18" customHeight="1" x14ac:dyDescent="0.3">
      <c r="A37" s="527" t="s">
        <v>366</v>
      </c>
      <c r="B37" s="215" t="s">
        <v>90</v>
      </c>
      <c r="C37" s="73"/>
      <c r="D37" s="100">
        <v>0</v>
      </c>
      <c r="E37" s="123" t="s">
        <v>270</v>
      </c>
      <c r="F37" s="100" t="s">
        <v>271</v>
      </c>
      <c r="G37" s="100" t="s">
        <v>64</v>
      </c>
      <c r="H37" s="104" t="s">
        <v>22</v>
      </c>
      <c r="I37" s="101"/>
    </row>
    <row r="38" spans="1:9" ht="14.25" customHeight="1" x14ac:dyDescent="0.3">
      <c r="A38" s="528"/>
      <c r="B38" s="469"/>
      <c r="C38" s="464" t="s">
        <v>454</v>
      </c>
      <c r="D38" s="47"/>
      <c r="E38" s="47"/>
      <c r="F38" s="47"/>
      <c r="G38" s="47"/>
      <c r="H38" s="47"/>
      <c r="I38" s="112"/>
    </row>
    <row r="39" spans="1:9" ht="18" customHeight="1" x14ac:dyDescent="0.3">
      <c r="A39" s="528"/>
      <c r="B39" s="469"/>
      <c r="C39" s="510"/>
      <c r="D39" s="174" t="s">
        <v>27</v>
      </c>
      <c r="E39" s="15">
        <f>PRODUCT('obsah 1'!$B$6,'strana 10'!E40)*'obsah 1'!D5</f>
        <v>9990</v>
      </c>
      <c r="F39" s="15">
        <f>PRODUCT('obsah 1'!$B$6,'strana 10'!F40)*'obsah 1'!D5</f>
        <v>11527</v>
      </c>
      <c r="G39" s="15">
        <f>PRODUCT('obsah 1'!$B$6,'strana 10'!G40)*'obsah 1'!D5</f>
        <v>11527</v>
      </c>
      <c r="H39" s="135">
        <f>PRODUCT('obsah 1'!$B$6,'strana 10'!H40)*'obsah 1'!D5</f>
        <v>16370</v>
      </c>
      <c r="I39" s="120"/>
    </row>
    <row r="40" spans="1:9" ht="14.25" customHeight="1" x14ac:dyDescent="0.3">
      <c r="A40" s="528"/>
      <c r="B40" s="469"/>
      <c r="C40" s="510"/>
      <c r="D40" s="50"/>
      <c r="E40" s="50">
        <v>9990</v>
      </c>
      <c r="F40" s="50">
        <v>11527</v>
      </c>
      <c r="G40" s="60">
        <v>11527</v>
      </c>
      <c r="H40" s="60">
        <v>16370</v>
      </c>
      <c r="I40" s="108"/>
    </row>
    <row r="41" spans="1:9" ht="14.25" customHeight="1" x14ac:dyDescent="0.3">
      <c r="A41" s="528"/>
      <c r="B41" s="469"/>
      <c r="C41" s="510"/>
      <c r="D41" s="427" t="s">
        <v>12</v>
      </c>
      <c r="E41" s="442"/>
      <c r="F41" s="442"/>
      <c r="G41" s="427" t="s">
        <v>13</v>
      </c>
      <c r="H41" s="442"/>
      <c r="I41" s="443"/>
    </row>
    <row r="42" spans="1:9" ht="14.25" customHeight="1" x14ac:dyDescent="0.3">
      <c r="A42" s="528"/>
      <c r="B42" s="469"/>
      <c r="C42" s="510"/>
      <c r="D42" s="19" t="s">
        <v>14</v>
      </c>
      <c r="E42" s="419"/>
      <c r="F42" s="444"/>
      <c r="G42" s="445" t="s">
        <v>15</v>
      </c>
      <c r="H42" s="444"/>
      <c r="I42" s="44">
        <v>66</v>
      </c>
    </row>
    <row r="43" spans="1:9" ht="14.25" customHeight="1" x14ac:dyDescent="0.3">
      <c r="A43" s="528"/>
      <c r="B43" s="469"/>
      <c r="C43" s="510"/>
      <c r="D43" s="19" t="s">
        <v>16</v>
      </c>
      <c r="E43" s="419"/>
      <c r="F43" s="444"/>
      <c r="G43" s="445" t="s">
        <v>17</v>
      </c>
      <c r="H43" s="444"/>
      <c r="I43" s="44">
        <v>146</v>
      </c>
    </row>
    <row r="44" spans="1:9" ht="14.25" customHeight="1" x14ac:dyDescent="0.3">
      <c r="A44" s="528"/>
      <c r="B44" s="469"/>
      <c r="C44" s="510"/>
      <c r="D44" s="19" t="s">
        <v>18</v>
      </c>
      <c r="E44" s="19"/>
      <c r="F44" s="22">
        <v>1</v>
      </c>
      <c r="G44" s="445" t="s">
        <v>19</v>
      </c>
      <c r="H44" s="444"/>
      <c r="I44" s="44">
        <v>55</v>
      </c>
    </row>
    <row r="45" spans="1:9" ht="14.25" customHeight="1" x14ac:dyDescent="0.3">
      <c r="A45" s="528"/>
      <c r="B45" s="469"/>
      <c r="C45" s="225" t="s">
        <v>305</v>
      </c>
      <c r="D45" s="425" t="s">
        <v>306</v>
      </c>
      <c r="E45" s="546"/>
      <c r="F45" s="25"/>
      <c r="G45" s="51" t="s">
        <v>20</v>
      </c>
      <c r="H45" s="26"/>
      <c r="I45" s="44">
        <v>41</v>
      </c>
    </row>
    <row r="46" spans="1:9" ht="14.25" customHeight="1" x14ac:dyDescent="0.3">
      <c r="A46" s="528"/>
      <c r="B46" s="469"/>
      <c r="C46" s="226" t="s">
        <v>188</v>
      </c>
      <c r="D46" s="550"/>
      <c r="E46" s="489"/>
      <c r="F46" s="299"/>
      <c r="G46" s="445" t="s">
        <v>299</v>
      </c>
      <c r="H46" s="444"/>
      <c r="I46" s="302" t="s">
        <v>245</v>
      </c>
    </row>
    <row r="47" spans="1:9" ht="14.25" customHeight="1" thickBot="1" x14ac:dyDescent="0.35">
      <c r="A47" s="529"/>
      <c r="B47" s="88" t="s">
        <v>242</v>
      </c>
      <c r="C47" s="227" t="s">
        <v>346</v>
      </c>
      <c r="D47" s="297"/>
      <c r="E47" s="297"/>
      <c r="F47" s="297"/>
      <c r="G47" s="66"/>
      <c r="H47" s="66"/>
      <c r="I47" s="67"/>
    </row>
    <row r="48" spans="1:9" ht="13.5" customHeight="1" x14ac:dyDescent="0.3">
      <c r="B48" s="376" t="s">
        <v>542</v>
      </c>
    </row>
  </sheetData>
  <mergeCells count="52">
    <mergeCell ref="B26:B34"/>
    <mergeCell ref="B38:B46"/>
    <mergeCell ref="A1:A11"/>
    <mergeCell ref="A37:A47"/>
    <mergeCell ref="A25:A35"/>
    <mergeCell ref="A13:A23"/>
    <mergeCell ref="C14:C20"/>
    <mergeCell ref="D17:F17"/>
    <mergeCell ref="E18:F18"/>
    <mergeCell ref="B2:B10"/>
    <mergeCell ref="B14:B22"/>
    <mergeCell ref="C2:C7"/>
    <mergeCell ref="D9:E9"/>
    <mergeCell ref="D10:E10"/>
    <mergeCell ref="E6:F6"/>
    <mergeCell ref="E7:F7"/>
    <mergeCell ref="D5:F5"/>
    <mergeCell ref="E19:F19"/>
    <mergeCell ref="C26:C32"/>
    <mergeCell ref="D29:F29"/>
    <mergeCell ref="E30:F30"/>
    <mergeCell ref="E31:F31"/>
    <mergeCell ref="D33:E33"/>
    <mergeCell ref="D45:E45"/>
    <mergeCell ref="D46:E46"/>
    <mergeCell ref="G43:H43"/>
    <mergeCell ref="C38:C44"/>
    <mergeCell ref="D41:F41"/>
    <mergeCell ref="E42:F42"/>
    <mergeCell ref="E43:F43"/>
    <mergeCell ref="G46:H46"/>
    <mergeCell ref="G44:H44"/>
    <mergeCell ref="D34:E34"/>
    <mergeCell ref="G42:H42"/>
    <mergeCell ref="G20:H20"/>
    <mergeCell ref="G30:H30"/>
    <mergeCell ref="G31:H31"/>
    <mergeCell ref="G34:H34"/>
    <mergeCell ref="G41:I41"/>
    <mergeCell ref="G32:H32"/>
    <mergeCell ref="G29:I29"/>
    <mergeCell ref="G22:H22"/>
    <mergeCell ref="D21:E21"/>
    <mergeCell ref="D22:E22"/>
    <mergeCell ref="G17:I17"/>
    <mergeCell ref="G18:H18"/>
    <mergeCell ref="G19:H19"/>
    <mergeCell ref="G5:I5"/>
    <mergeCell ref="G6:H6"/>
    <mergeCell ref="G7:H7"/>
    <mergeCell ref="G8:H8"/>
    <mergeCell ref="G10:H10"/>
  </mergeCells>
  <hyperlinks>
    <hyperlink ref="B23" r:id="rId1" xr:uid="{58631549-BC0D-40CF-865E-1C231E49F8D3}"/>
    <hyperlink ref="B35" r:id="rId2" xr:uid="{9896496D-68CF-462E-B589-6AB2C522CFFF}"/>
    <hyperlink ref="B47" r:id="rId3" xr:uid="{534699A1-3F12-4A92-9D80-739C3D9702D5}"/>
    <hyperlink ref="B11" r:id="rId4" xr:uid="{9F463215-A2FC-4980-B11C-7901DD09F691}"/>
  </hyperlinks>
  <pageMargins left="0.51181102362204722" right="0.47244094488188981" top="0.74803149606299213" bottom="0.74803149606299213" header="0.31496062992125984" footer="0.31496062992125984"/>
  <pageSetup paperSize="9" scale="76" orientation="portrait" r:id="rId5"/>
  <headerFooter>
    <oddHeader>&amp;C&amp;12Soft Seating</oddHeader>
    <oddFooter>&amp;C&amp;11&amp;A</oddFooter>
  </headerFooter>
  <drawing r:id="rId6"/>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List14">
    <pageSetUpPr fitToPage="1"/>
  </sheetPr>
  <dimension ref="A1:I50"/>
  <sheetViews>
    <sheetView zoomScale="90" zoomScaleNormal="90" zoomScaleSheetLayoutView="90" workbookViewId="0">
      <selection activeCell="H28" sqref="H28"/>
    </sheetView>
  </sheetViews>
  <sheetFormatPr defaultColWidth="14.44140625" defaultRowHeight="15" customHeight="1" x14ac:dyDescent="0.3"/>
  <cols>
    <col min="1" max="1" width="2.44140625" style="12" customWidth="1"/>
    <col min="2" max="2" width="19.21875" customWidth="1"/>
    <col min="3" max="3" width="50.77734375" customWidth="1"/>
    <col min="4" max="9" width="10.77734375" customWidth="1"/>
    <col min="10" max="10" width="14.21875" bestFit="1" customWidth="1"/>
    <col min="11" max="11" width="9.21875" customWidth="1"/>
    <col min="12" max="26" width="8.77734375" customWidth="1"/>
  </cols>
  <sheetData>
    <row r="1" spans="1:9" ht="18" customHeight="1" x14ac:dyDescent="0.3">
      <c r="A1" s="527" t="s">
        <v>366</v>
      </c>
      <c r="B1" s="215" t="s">
        <v>91</v>
      </c>
      <c r="C1" s="73"/>
      <c r="D1" s="100">
        <v>0</v>
      </c>
      <c r="E1" s="123" t="s">
        <v>270</v>
      </c>
      <c r="F1" s="100" t="s">
        <v>271</v>
      </c>
      <c r="G1" s="100" t="s">
        <v>64</v>
      </c>
      <c r="H1" s="104" t="s">
        <v>22</v>
      </c>
      <c r="I1" s="101"/>
    </row>
    <row r="2" spans="1:9" ht="14.25" customHeight="1" x14ac:dyDescent="0.3">
      <c r="A2" s="555"/>
      <c r="B2" s="469"/>
      <c r="C2" s="464" t="s">
        <v>455</v>
      </c>
      <c r="D2" s="457"/>
      <c r="E2" s="457"/>
      <c r="F2" s="457"/>
      <c r="G2" s="457"/>
      <c r="H2" s="457"/>
      <c r="I2" s="458"/>
    </row>
    <row r="3" spans="1:9" ht="18" customHeight="1" x14ac:dyDescent="0.3">
      <c r="A3" s="555"/>
      <c r="B3" s="469"/>
      <c r="C3" s="510"/>
      <c r="D3" s="174" t="s">
        <v>27</v>
      </c>
      <c r="E3" s="15">
        <f>PRODUCT('obsah 1'!$B$6,'strana 11'!E4)*'obsah 1'!D5</f>
        <v>5294</v>
      </c>
      <c r="F3" s="15">
        <f>PRODUCT('obsah 1'!$B$6,'strana 11'!F4)*'obsah 1'!D5</f>
        <v>5977</v>
      </c>
      <c r="G3" s="15">
        <f>PRODUCT('obsah 1'!$B$6,'strana 11'!G4)*'obsah 1'!D5</f>
        <v>6832</v>
      </c>
      <c r="H3" s="56">
        <f>PRODUCT('obsah 1'!$B$6,'strana 11'!H4)*'obsah 1'!D5</f>
        <v>7514</v>
      </c>
      <c r="I3" s="122"/>
    </row>
    <row r="4" spans="1:9" ht="14.25" customHeight="1" x14ac:dyDescent="0.3">
      <c r="A4" s="555"/>
      <c r="B4" s="469"/>
      <c r="C4" s="510"/>
      <c r="D4" s="50"/>
      <c r="E4" s="50">
        <v>5294</v>
      </c>
      <c r="F4" s="50">
        <v>5977</v>
      </c>
      <c r="G4" s="60">
        <v>6832</v>
      </c>
      <c r="H4" s="91">
        <v>7514</v>
      </c>
      <c r="I4" s="64"/>
    </row>
    <row r="5" spans="1:9" ht="14.25" customHeight="1" x14ac:dyDescent="0.3">
      <c r="A5" s="555"/>
      <c r="B5" s="469"/>
      <c r="C5" s="510"/>
      <c r="D5" s="427" t="s">
        <v>12</v>
      </c>
      <c r="E5" s="442"/>
      <c r="F5" s="442"/>
      <c r="G5" s="427" t="s">
        <v>13</v>
      </c>
      <c r="H5" s="442"/>
      <c r="I5" s="443"/>
    </row>
    <row r="6" spans="1:9" ht="14.25" customHeight="1" x14ac:dyDescent="0.3">
      <c r="A6" s="555"/>
      <c r="B6" s="469"/>
      <c r="C6" s="510"/>
      <c r="D6" s="19" t="s">
        <v>14</v>
      </c>
      <c r="E6" s="419"/>
      <c r="F6" s="444"/>
      <c r="G6" s="445" t="s">
        <v>15</v>
      </c>
      <c r="H6" s="444"/>
      <c r="I6" s="44">
        <v>66</v>
      </c>
    </row>
    <row r="7" spans="1:9" ht="14.25" customHeight="1" x14ac:dyDescent="0.3">
      <c r="A7" s="555"/>
      <c r="B7" s="469"/>
      <c r="C7" s="510"/>
      <c r="D7" s="19" t="s">
        <v>16</v>
      </c>
      <c r="E7" s="419"/>
      <c r="F7" s="444"/>
      <c r="G7" s="445" t="s">
        <v>17</v>
      </c>
      <c r="H7" s="444"/>
      <c r="I7" s="44">
        <v>93</v>
      </c>
    </row>
    <row r="8" spans="1:9" ht="14.25" customHeight="1" x14ac:dyDescent="0.3">
      <c r="A8" s="555"/>
      <c r="B8" s="469"/>
      <c r="C8" s="510"/>
      <c r="D8" s="19" t="s">
        <v>18</v>
      </c>
      <c r="E8" s="19"/>
      <c r="F8" s="22">
        <v>1</v>
      </c>
      <c r="G8" s="445" t="s">
        <v>19</v>
      </c>
      <c r="H8" s="444"/>
      <c r="I8" s="44">
        <v>55</v>
      </c>
    </row>
    <row r="9" spans="1:9" ht="14.25" customHeight="1" x14ac:dyDescent="0.3">
      <c r="A9" s="555"/>
      <c r="B9" s="469"/>
      <c r="C9" s="225" t="s">
        <v>305</v>
      </c>
      <c r="D9" s="425" t="s">
        <v>306</v>
      </c>
      <c r="E9" s="546"/>
      <c r="F9" s="25"/>
      <c r="G9" s="51" t="s">
        <v>20</v>
      </c>
      <c r="H9" s="26"/>
      <c r="I9" s="44">
        <v>41</v>
      </c>
    </row>
    <row r="10" spans="1:9" ht="14.25" customHeight="1" x14ac:dyDescent="0.3">
      <c r="A10" s="555"/>
      <c r="B10" s="469"/>
      <c r="C10" s="226" t="s">
        <v>189</v>
      </c>
      <c r="D10" s="550"/>
      <c r="E10" s="489"/>
      <c r="F10" s="299"/>
      <c r="G10" s="445" t="s">
        <v>299</v>
      </c>
      <c r="H10" s="444"/>
      <c r="I10" s="302" t="s">
        <v>245</v>
      </c>
    </row>
    <row r="11" spans="1:9" ht="14.25" customHeight="1" thickBot="1" x14ac:dyDescent="0.35">
      <c r="A11" s="556"/>
      <c r="B11" s="88" t="s">
        <v>242</v>
      </c>
      <c r="C11" s="227" t="s">
        <v>346</v>
      </c>
      <c r="D11" s="297"/>
      <c r="E11" s="297"/>
      <c r="F11" s="297"/>
      <c r="G11" s="66"/>
      <c r="H11" s="66"/>
      <c r="I11" s="67"/>
    </row>
    <row r="12" spans="1:9" ht="10.199999999999999" customHeight="1" thickBot="1" x14ac:dyDescent="0.35">
      <c r="B12" s="70"/>
    </row>
    <row r="13" spans="1:9" ht="18" customHeight="1" x14ac:dyDescent="0.3">
      <c r="A13" s="527" t="s">
        <v>366</v>
      </c>
      <c r="B13" s="215" t="s">
        <v>92</v>
      </c>
      <c r="C13" s="73"/>
      <c r="D13" s="100">
        <v>0</v>
      </c>
      <c r="E13" s="123" t="s">
        <v>270</v>
      </c>
      <c r="F13" s="100" t="s">
        <v>271</v>
      </c>
      <c r="G13" s="100" t="s">
        <v>64</v>
      </c>
      <c r="H13" s="104" t="s">
        <v>22</v>
      </c>
      <c r="I13" s="101"/>
    </row>
    <row r="14" spans="1:9" ht="14.25" customHeight="1" x14ac:dyDescent="0.3">
      <c r="A14" s="555"/>
      <c r="B14" s="542"/>
      <c r="C14" s="464" t="s">
        <v>456</v>
      </c>
      <c r="D14" s="457"/>
      <c r="E14" s="457"/>
      <c r="F14" s="457"/>
      <c r="G14" s="457"/>
      <c r="H14" s="457"/>
      <c r="I14" s="458"/>
    </row>
    <row r="15" spans="1:9" ht="18" customHeight="1" x14ac:dyDescent="0.3">
      <c r="A15" s="555"/>
      <c r="B15" s="542"/>
      <c r="C15" s="510"/>
      <c r="D15" s="174" t="s">
        <v>27</v>
      </c>
      <c r="E15" s="15">
        <f>PRODUCT('obsah 1'!$B$6,'strana 11'!E16)*'obsah 1'!D5</f>
        <v>5294</v>
      </c>
      <c r="F15" s="15">
        <f>PRODUCT('obsah 1'!$B$6,'strana 11'!F16)*'obsah 1'!D5</f>
        <v>5977</v>
      </c>
      <c r="G15" s="15">
        <f>PRODUCT('obsah 1'!$B$6,'strana 11'!G16)*'obsah 1'!D5</f>
        <v>6832</v>
      </c>
      <c r="H15" s="56">
        <f>PRODUCT('obsah 1'!$B$6,'strana 11'!H16)*'obsah 1'!D5</f>
        <v>7514</v>
      </c>
      <c r="I15" s="122"/>
    </row>
    <row r="16" spans="1:9" ht="14.25" customHeight="1" x14ac:dyDescent="0.3">
      <c r="A16" s="555"/>
      <c r="B16" s="542"/>
      <c r="C16" s="510"/>
      <c r="D16" s="50"/>
      <c r="E16" s="50">
        <v>5294</v>
      </c>
      <c r="F16" s="50">
        <v>5977</v>
      </c>
      <c r="G16" s="60">
        <v>6832</v>
      </c>
      <c r="H16" s="91">
        <v>7514</v>
      </c>
      <c r="I16" s="64"/>
    </row>
    <row r="17" spans="1:9" ht="14.25" customHeight="1" x14ac:dyDescent="0.3">
      <c r="A17" s="555"/>
      <c r="B17" s="542"/>
      <c r="C17" s="510"/>
      <c r="D17" s="427" t="s">
        <v>12</v>
      </c>
      <c r="E17" s="442"/>
      <c r="F17" s="442"/>
      <c r="G17" s="427" t="s">
        <v>13</v>
      </c>
      <c r="H17" s="442"/>
      <c r="I17" s="443"/>
    </row>
    <row r="18" spans="1:9" ht="14.25" customHeight="1" x14ac:dyDescent="0.3">
      <c r="A18" s="555"/>
      <c r="B18" s="542"/>
      <c r="C18" s="510"/>
      <c r="D18" s="19" t="s">
        <v>14</v>
      </c>
      <c r="E18" s="419"/>
      <c r="F18" s="444"/>
      <c r="G18" s="445" t="s">
        <v>15</v>
      </c>
      <c r="H18" s="444"/>
      <c r="I18" s="44">
        <v>66</v>
      </c>
    </row>
    <row r="19" spans="1:9" ht="14.25" customHeight="1" x14ac:dyDescent="0.3">
      <c r="A19" s="555"/>
      <c r="B19" s="542"/>
      <c r="C19" s="510"/>
      <c r="D19" s="19" t="s">
        <v>16</v>
      </c>
      <c r="E19" s="419"/>
      <c r="F19" s="444"/>
      <c r="G19" s="445" t="s">
        <v>17</v>
      </c>
      <c r="H19" s="444"/>
      <c r="I19" s="44">
        <v>93</v>
      </c>
    </row>
    <row r="20" spans="1:9" ht="14.25" customHeight="1" x14ac:dyDescent="0.3">
      <c r="A20" s="555"/>
      <c r="B20" s="542"/>
      <c r="C20" s="510"/>
      <c r="D20" s="19" t="s">
        <v>18</v>
      </c>
      <c r="E20" s="19"/>
      <c r="F20" s="22">
        <v>1</v>
      </c>
      <c r="G20" s="445" t="s">
        <v>19</v>
      </c>
      <c r="H20" s="444"/>
      <c r="I20" s="44">
        <v>55</v>
      </c>
    </row>
    <row r="21" spans="1:9" ht="14.25" customHeight="1" x14ac:dyDescent="0.3">
      <c r="A21" s="555"/>
      <c r="B21" s="542"/>
      <c r="C21" s="225" t="s">
        <v>305</v>
      </c>
      <c r="D21" s="425" t="s">
        <v>306</v>
      </c>
      <c r="E21" s="546"/>
      <c r="F21" s="25"/>
      <c r="G21" s="51" t="s">
        <v>20</v>
      </c>
      <c r="H21" s="26"/>
      <c r="I21" s="44">
        <v>41</v>
      </c>
    </row>
    <row r="22" spans="1:9" ht="14.25" customHeight="1" x14ac:dyDescent="0.3">
      <c r="A22" s="555"/>
      <c r="B22" s="542"/>
      <c r="C22" s="226" t="s">
        <v>189</v>
      </c>
      <c r="D22" s="550"/>
      <c r="E22" s="489"/>
      <c r="F22" s="299"/>
      <c r="G22" s="445" t="s">
        <v>299</v>
      </c>
      <c r="H22" s="444"/>
      <c r="I22" s="302" t="s">
        <v>245</v>
      </c>
    </row>
    <row r="23" spans="1:9" ht="14.25" customHeight="1" thickBot="1" x14ac:dyDescent="0.35">
      <c r="A23" s="556"/>
      <c r="B23" s="88" t="s">
        <v>242</v>
      </c>
      <c r="C23" s="227" t="s">
        <v>346</v>
      </c>
      <c r="D23" s="297"/>
      <c r="E23" s="297"/>
      <c r="F23" s="297"/>
      <c r="G23" s="66"/>
      <c r="H23" s="66"/>
      <c r="I23" s="67"/>
    </row>
    <row r="24" spans="1:9" ht="10.199999999999999" customHeight="1" thickBot="1" x14ac:dyDescent="0.35"/>
    <row r="25" spans="1:9" ht="18" customHeight="1" x14ac:dyDescent="0.3">
      <c r="A25" s="527" t="s">
        <v>366</v>
      </c>
      <c r="B25" s="215" t="s">
        <v>93</v>
      </c>
      <c r="C25" s="73"/>
      <c r="D25" s="100">
        <v>0</v>
      </c>
      <c r="E25" s="123" t="s">
        <v>270</v>
      </c>
      <c r="F25" s="100" t="s">
        <v>271</v>
      </c>
      <c r="G25" s="100" t="s">
        <v>64</v>
      </c>
      <c r="H25" s="104" t="s">
        <v>22</v>
      </c>
      <c r="I25" s="101"/>
    </row>
    <row r="26" spans="1:9" ht="14.25" customHeight="1" x14ac:dyDescent="0.3">
      <c r="A26" s="555"/>
      <c r="B26" s="469"/>
      <c r="C26" s="464" t="s">
        <v>457</v>
      </c>
      <c r="D26" s="457"/>
      <c r="E26" s="457"/>
      <c r="F26" s="457"/>
      <c r="G26" s="457"/>
      <c r="H26" s="457"/>
      <c r="I26" s="458"/>
    </row>
    <row r="27" spans="1:9" ht="18" customHeight="1" x14ac:dyDescent="0.3">
      <c r="A27" s="555"/>
      <c r="B27" s="469"/>
      <c r="C27" s="510"/>
      <c r="D27" s="174" t="s">
        <v>27</v>
      </c>
      <c r="E27" s="15">
        <f>PRODUCT('obsah 1'!$B$6,'strana 11'!E28)*'obsah 1'!D5</f>
        <v>5294</v>
      </c>
      <c r="F27" s="15">
        <f>PRODUCT('obsah 1'!$B$6,'strana 11'!F28)*'obsah 1'!D5</f>
        <v>5977</v>
      </c>
      <c r="G27" s="15">
        <f>PRODUCT('obsah 1'!$B$6,'strana 11'!G28)*'obsah 1'!D5</f>
        <v>6832</v>
      </c>
      <c r="H27" s="56">
        <f>PRODUCT('obsah 1'!$B$6,'strana 11'!H28)*'obsah 1'!D5</f>
        <v>7514</v>
      </c>
      <c r="I27" s="122"/>
    </row>
    <row r="28" spans="1:9" ht="14.25" customHeight="1" x14ac:dyDescent="0.3">
      <c r="A28" s="555"/>
      <c r="B28" s="469"/>
      <c r="C28" s="510"/>
      <c r="D28" s="50"/>
      <c r="E28" s="50">
        <v>5294</v>
      </c>
      <c r="F28" s="50">
        <v>5977</v>
      </c>
      <c r="G28" s="60">
        <v>6832</v>
      </c>
      <c r="H28" s="91">
        <v>7514</v>
      </c>
      <c r="I28" s="64"/>
    </row>
    <row r="29" spans="1:9" ht="14.25" customHeight="1" x14ac:dyDescent="0.3">
      <c r="A29" s="555"/>
      <c r="B29" s="469"/>
      <c r="C29" s="510"/>
      <c r="D29" s="427" t="s">
        <v>12</v>
      </c>
      <c r="E29" s="442"/>
      <c r="F29" s="442"/>
      <c r="G29" s="427" t="s">
        <v>13</v>
      </c>
      <c r="H29" s="442"/>
      <c r="I29" s="443"/>
    </row>
    <row r="30" spans="1:9" ht="14.25" customHeight="1" x14ac:dyDescent="0.3">
      <c r="A30" s="555"/>
      <c r="B30" s="469"/>
      <c r="C30" s="510"/>
      <c r="D30" s="19" t="s">
        <v>14</v>
      </c>
      <c r="E30" s="419"/>
      <c r="F30" s="444"/>
      <c r="G30" s="445" t="s">
        <v>15</v>
      </c>
      <c r="H30" s="444"/>
      <c r="I30" s="44">
        <v>66</v>
      </c>
    </row>
    <row r="31" spans="1:9" ht="14.25" customHeight="1" x14ac:dyDescent="0.3">
      <c r="A31" s="555"/>
      <c r="B31" s="469"/>
      <c r="C31" s="510"/>
      <c r="D31" s="19" t="s">
        <v>16</v>
      </c>
      <c r="E31" s="419"/>
      <c r="F31" s="444"/>
      <c r="G31" s="445" t="s">
        <v>17</v>
      </c>
      <c r="H31" s="444"/>
      <c r="I31" s="44">
        <v>75</v>
      </c>
    </row>
    <row r="32" spans="1:9" ht="14.25" customHeight="1" x14ac:dyDescent="0.3">
      <c r="A32" s="555"/>
      <c r="B32" s="469"/>
      <c r="C32" s="510"/>
      <c r="D32" s="19" t="s">
        <v>18</v>
      </c>
      <c r="E32" s="19"/>
      <c r="F32" s="22">
        <v>1</v>
      </c>
      <c r="G32" s="445" t="s">
        <v>19</v>
      </c>
      <c r="H32" s="444"/>
      <c r="I32" s="44">
        <v>55</v>
      </c>
    </row>
    <row r="33" spans="1:9" ht="14.25" customHeight="1" x14ac:dyDescent="0.3">
      <c r="A33" s="555"/>
      <c r="B33" s="469"/>
      <c r="C33" s="225" t="s">
        <v>305</v>
      </c>
      <c r="D33" s="425" t="s">
        <v>306</v>
      </c>
      <c r="E33" s="546"/>
      <c r="F33" s="25"/>
      <c r="G33" s="51" t="s">
        <v>20</v>
      </c>
      <c r="H33" s="26"/>
      <c r="I33" s="44">
        <v>41</v>
      </c>
    </row>
    <row r="34" spans="1:9" ht="14.25" customHeight="1" x14ac:dyDescent="0.3">
      <c r="A34" s="555"/>
      <c r="B34" s="469"/>
      <c r="C34" s="226" t="s">
        <v>189</v>
      </c>
      <c r="D34" s="550"/>
      <c r="E34" s="489"/>
      <c r="F34" s="299"/>
      <c r="G34" s="445" t="s">
        <v>299</v>
      </c>
      <c r="H34" s="444"/>
      <c r="I34" s="302" t="s">
        <v>245</v>
      </c>
    </row>
    <row r="35" spans="1:9" ht="14.25" customHeight="1" thickBot="1" x14ac:dyDescent="0.35">
      <c r="A35" s="556"/>
      <c r="B35" s="88" t="s">
        <v>242</v>
      </c>
      <c r="C35" s="227" t="s">
        <v>346</v>
      </c>
      <c r="D35" s="297"/>
      <c r="E35" s="297"/>
      <c r="F35" s="297"/>
      <c r="G35" s="66"/>
      <c r="H35" s="66"/>
      <c r="I35" s="67"/>
    </row>
    <row r="36" spans="1:9" ht="13.5" customHeight="1" x14ac:dyDescent="0.3">
      <c r="B36" s="376" t="s">
        <v>542</v>
      </c>
    </row>
    <row r="37" spans="1:9" ht="12.75" customHeight="1" x14ac:dyDescent="0.3"/>
    <row r="38" spans="1:9" ht="12.75" customHeight="1" x14ac:dyDescent="0.3"/>
    <row r="39" spans="1:9" ht="12.75" customHeight="1" x14ac:dyDescent="0.3"/>
    <row r="40" spans="1:9" ht="12.75" customHeight="1" x14ac:dyDescent="0.3"/>
    <row r="41" spans="1:9" ht="12.75" customHeight="1" x14ac:dyDescent="0.3"/>
    <row r="42" spans="1:9" ht="12.75" customHeight="1" x14ac:dyDescent="0.3"/>
    <row r="43" spans="1:9" ht="12.75" customHeight="1" x14ac:dyDescent="0.3"/>
    <row r="44" spans="1:9" ht="12.75" customHeight="1" x14ac:dyDescent="0.3"/>
    <row r="45" spans="1:9" ht="12.75" customHeight="1" x14ac:dyDescent="0.3"/>
    <row r="46" spans="1:9" ht="12.75" customHeight="1" x14ac:dyDescent="0.3"/>
    <row r="47" spans="1:9" ht="12.75" customHeight="1" x14ac:dyDescent="0.3"/>
    <row r="48" spans="1:9" ht="12.75" customHeight="1" x14ac:dyDescent="0.3">
      <c r="A48" s="11"/>
      <c r="B48" s="4"/>
      <c r="C48" s="4"/>
      <c r="D48" s="4"/>
      <c r="E48" s="4"/>
      <c r="F48" s="4"/>
      <c r="G48" s="4"/>
      <c r="H48" s="4"/>
      <c r="I48" s="4"/>
    </row>
    <row r="49" spans="1:9" ht="12.75" customHeight="1" x14ac:dyDescent="0.3">
      <c r="A49" s="11"/>
      <c r="B49" s="4"/>
      <c r="C49" s="4"/>
      <c r="D49" s="4"/>
      <c r="E49" s="4"/>
      <c r="F49" s="4"/>
      <c r="G49" s="4"/>
      <c r="H49" s="4"/>
      <c r="I49" s="4"/>
    </row>
    <row r="50" spans="1:9" ht="12.75" customHeight="1" x14ac:dyDescent="0.3">
      <c r="A50" s="11"/>
      <c r="B50" s="4"/>
      <c r="C50" s="4"/>
      <c r="D50" s="4"/>
      <c r="E50" s="4"/>
      <c r="F50" s="4"/>
      <c r="G50" s="4"/>
      <c r="H50" s="4"/>
      <c r="I50" s="4"/>
    </row>
  </sheetData>
  <mergeCells count="42">
    <mergeCell ref="G34:H34"/>
    <mergeCell ref="D26:I26"/>
    <mergeCell ref="G29:I29"/>
    <mergeCell ref="G30:H30"/>
    <mergeCell ref="G31:H31"/>
    <mergeCell ref="G32:H32"/>
    <mergeCell ref="D29:F29"/>
    <mergeCell ref="E30:F30"/>
    <mergeCell ref="E31:F31"/>
    <mergeCell ref="D33:E33"/>
    <mergeCell ref="D34:E34"/>
    <mergeCell ref="A13:A23"/>
    <mergeCell ref="A1:A11"/>
    <mergeCell ref="C2:C8"/>
    <mergeCell ref="C14:C20"/>
    <mergeCell ref="C26:C32"/>
    <mergeCell ref="A25:A35"/>
    <mergeCell ref="B2:B10"/>
    <mergeCell ref="B14:B22"/>
    <mergeCell ref="B26:B34"/>
    <mergeCell ref="D2:I2"/>
    <mergeCell ref="D5:F5"/>
    <mergeCell ref="G5:I5"/>
    <mergeCell ref="G6:H6"/>
    <mergeCell ref="D9:E9"/>
    <mergeCell ref="D10:E10"/>
    <mergeCell ref="E6:F6"/>
    <mergeCell ref="E7:F7"/>
    <mergeCell ref="G7:H7"/>
    <mergeCell ref="G8:H8"/>
    <mergeCell ref="G10:H10"/>
    <mergeCell ref="D14:I14"/>
    <mergeCell ref="D17:F17"/>
    <mergeCell ref="G17:I17"/>
    <mergeCell ref="E18:F18"/>
    <mergeCell ref="G18:H18"/>
    <mergeCell ref="E19:F19"/>
    <mergeCell ref="G19:H19"/>
    <mergeCell ref="G20:H20"/>
    <mergeCell ref="D22:E22"/>
    <mergeCell ref="G22:H22"/>
    <mergeCell ref="D21:E21"/>
  </mergeCells>
  <hyperlinks>
    <hyperlink ref="B23" r:id="rId1" xr:uid="{B5F7D4E5-D137-4623-A75A-D31AAA81BDB6}"/>
    <hyperlink ref="B35" r:id="rId2" xr:uid="{91FC66E6-9C22-45F5-A4A3-F1D12E69AE13}"/>
    <hyperlink ref="B11" r:id="rId3" xr:uid="{DF08A38F-3B64-4A89-885C-AC7D15F4FAFB}"/>
  </hyperlinks>
  <pageMargins left="0.51181102362204722" right="0.47244094488188981" top="0.74803149606299213" bottom="0.74803149606299213" header="0.31496062992125984" footer="0.31496062992125984"/>
  <pageSetup paperSize="9" scale="76" orientation="portrait" r:id="rId4"/>
  <headerFooter>
    <oddHeader>&amp;C&amp;12Soft Seating</oddHeader>
    <oddFooter>&amp;C&amp;11&amp;A</oddFooter>
  </headerFooter>
  <drawing r:id="rId5"/>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List15">
    <pageSetUpPr fitToPage="1"/>
  </sheetPr>
  <dimension ref="A1:I50"/>
  <sheetViews>
    <sheetView zoomScale="90" zoomScaleNormal="90" zoomScaleSheetLayoutView="90" workbookViewId="0">
      <selection activeCell="H37" sqref="H37"/>
    </sheetView>
  </sheetViews>
  <sheetFormatPr defaultColWidth="14.44140625" defaultRowHeight="15" customHeight="1" x14ac:dyDescent="0.3"/>
  <cols>
    <col min="1" max="1" width="2.44140625" style="12" customWidth="1"/>
    <col min="2" max="2" width="19.21875" customWidth="1"/>
    <col min="3" max="3" width="50.77734375" customWidth="1"/>
    <col min="4" max="9" width="10.77734375" customWidth="1"/>
    <col min="10" max="10" width="26.5546875" bestFit="1" customWidth="1"/>
    <col min="11" max="26" width="8.77734375" customWidth="1"/>
  </cols>
  <sheetData>
    <row r="1" spans="1:9" ht="18" customHeight="1" x14ac:dyDescent="0.3">
      <c r="A1" s="527" t="s">
        <v>366</v>
      </c>
      <c r="B1" s="213" t="s">
        <v>94</v>
      </c>
      <c r="C1" s="73"/>
      <c r="D1" s="100">
        <v>0</v>
      </c>
      <c r="E1" s="123" t="s">
        <v>270</v>
      </c>
      <c r="F1" s="100" t="s">
        <v>271</v>
      </c>
      <c r="G1" s="100" t="s">
        <v>64</v>
      </c>
      <c r="H1" s="104" t="s">
        <v>22</v>
      </c>
      <c r="I1" s="101"/>
    </row>
    <row r="2" spans="1:9" ht="14.25" customHeight="1" x14ac:dyDescent="0.3">
      <c r="A2" s="555"/>
      <c r="B2" s="469"/>
      <c r="C2" s="421" t="s">
        <v>458</v>
      </c>
      <c r="D2" s="47"/>
      <c r="E2" s="47"/>
      <c r="F2" s="47"/>
      <c r="G2" s="47"/>
      <c r="H2" s="113"/>
      <c r="I2" s="114"/>
    </row>
    <row r="3" spans="1:9" ht="18" customHeight="1" x14ac:dyDescent="0.3">
      <c r="A3" s="555"/>
      <c r="B3" s="469"/>
      <c r="C3" s="421"/>
      <c r="D3" s="174" t="s">
        <v>27</v>
      </c>
      <c r="E3" s="15">
        <f>'obsah 1'!E187*'obsah 1'!D5</f>
        <v>5673</v>
      </c>
      <c r="F3" s="15">
        <f>'obsah 1'!F187*'obsah 1'!D5</f>
        <v>6243</v>
      </c>
      <c r="G3" s="15">
        <f>'obsah 1'!G187*'obsah 1'!D5</f>
        <v>7220</v>
      </c>
      <c r="H3" s="15">
        <f>'obsah 1'!H187*'obsah 1'!D5</f>
        <v>9908</v>
      </c>
      <c r="I3" s="110"/>
    </row>
    <row r="4" spans="1:9" ht="14.25" customHeight="1" x14ac:dyDescent="0.3">
      <c r="A4" s="555"/>
      <c r="B4" s="469"/>
      <c r="C4" s="421"/>
      <c r="D4" s="43"/>
      <c r="E4" s="43">
        <v>5142</v>
      </c>
      <c r="F4" s="43">
        <v>5253</v>
      </c>
      <c r="G4" s="43">
        <v>6108</v>
      </c>
      <c r="H4" s="43">
        <v>10145</v>
      </c>
      <c r="I4" s="111"/>
    </row>
    <row r="5" spans="1:9" ht="14.25" customHeight="1" x14ac:dyDescent="0.3">
      <c r="A5" s="555"/>
      <c r="B5" s="469"/>
      <c r="C5" s="421"/>
      <c r="D5" s="405" t="s">
        <v>12</v>
      </c>
      <c r="E5" s="514"/>
      <c r="F5" s="514"/>
      <c r="G5" s="427" t="s">
        <v>95</v>
      </c>
      <c r="H5" s="442"/>
      <c r="I5" s="443"/>
    </row>
    <row r="6" spans="1:9" ht="14.25" customHeight="1" x14ac:dyDescent="0.3">
      <c r="A6" s="555"/>
      <c r="B6" s="469"/>
      <c r="C6" s="421"/>
      <c r="D6" s="19" t="s">
        <v>14</v>
      </c>
      <c r="E6" s="419" t="s">
        <v>29</v>
      </c>
      <c r="F6" s="444"/>
      <c r="G6" s="445" t="s">
        <v>15</v>
      </c>
      <c r="H6" s="444"/>
      <c r="I6" s="44">
        <v>76</v>
      </c>
    </row>
    <row r="7" spans="1:9" ht="14.25" customHeight="1" x14ac:dyDescent="0.3">
      <c r="A7" s="555"/>
      <c r="B7" s="469"/>
      <c r="C7" s="421"/>
      <c r="D7" s="19" t="s">
        <v>16</v>
      </c>
      <c r="E7" s="419" t="s">
        <v>203</v>
      </c>
      <c r="F7" s="444"/>
      <c r="G7" s="445" t="s">
        <v>17</v>
      </c>
      <c r="H7" s="444"/>
      <c r="I7" s="44">
        <v>61</v>
      </c>
    </row>
    <row r="8" spans="1:9" ht="14.25" customHeight="1" x14ac:dyDescent="0.3">
      <c r="A8" s="555"/>
      <c r="B8" s="469"/>
      <c r="C8" s="228" t="s">
        <v>189</v>
      </c>
      <c r="D8" s="544"/>
      <c r="E8" s="489"/>
      <c r="F8" s="163"/>
      <c r="G8" s="445" t="s">
        <v>21</v>
      </c>
      <c r="H8" s="444"/>
      <c r="I8" s="44">
        <v>76</v>
      </c>
    </row>
    <row r="9" spans="1:9" ht="14.25" customHeight="1" x14ac:dyDescent="0.3">
      <c r="A9" s="555"/>
      <c r="B9" s="469"/>
      <c r="C9" s="225" t="s">
        <v>346</v>
      </c>
      <c r="D9" s="436"/>
      <c r="E9" s="437"/>
      <c r="F9" s="136"/>
      <c r="G9" s="162" t="s">
        <v>20</v>
      </c>
      <c r="H9" s="163"/>
      <c r="I9" s="44">
        <v>40</v>
      </c>
    </row>
    <row r="10" spans="1:9" ht="14.25" customHeight="1" thickBot="1" x14ac:dyDescent="0.35">
      <c r="A10" s="556"/>
      <c r="B10" s="88" t="s">
        <v>242</v>
      </c>
      <c r="C10" s="227"/>
      <c r="D10" s="124"/>
      <c r="E10" s="115"/>
      <c r="F10" s="84"/>
      <c r="G10" s="440" t="s">
        <v>299</v>
      </c>
      <c r="H10" s="439"/>
      <c r="I10" s="277" t="s">
        <v>96</v>
      </c>
    </row>
    <row r="11" spans="1:9" ht="10.199999999999999" customHeight="1" thickBot="1" x14ac:dyDescent="0.35">
      <c r="A11" s="294"/>
      <c r="B11" s="289"/>
      <c r="C11" s="45"/>
      <c r="D11" s="45"/>
      <c r="E11" s="45"/>
      <c r="F11" s="45"/>
      <c r="G11" s="45"/>
      <c r="H11" s="45"/>
      <c r="I11" s="45"/>
    </row>
    <row r="12" spans="1:9" ht="18" customHeight="1" x14ac:dyDescent="0.3">
      <c r="A12" s="527" t="s">
        <v>366</v>
      </c>
      <c r="B12" s="213" t="s">
        <v>97</v>
      </c>
      <c r="C12" s="73"/>
      <c r="D12" s="100">
        <v>0</v>
      </c>
      <c r="E12" s="123" t="s">
        <v>270</v>
      </c>
      <c r="F12" s="100" t="s">
        <v>271</v>
      </c>
      <c r="G12" s="100" t="s">
        <v>64</v>
      </c>
      <c r="H12" s="104" t="s">
        <v>22</v>
      </c>
      <c r="I12" s="101"/>
    </row>
    <row r="13" spans="1:9" ht="14.25" customHeight="1" x14ac:dyDescent="0.3">
      <c r="A13" s="555"/>
      <c r="B13" s="542"/>
      <c r="C13" s="421" t="s">
        <v>459</v>
      </c>
      <c r="D13" s="47"/>
      <c r="E13" s="47"/>
      <c r="F13" s="47"/>
      <c r="G13" s="47"/>
      <c r="H13" s="47"/>
      <c r="I13" s="112"/>
    </row>
    <row r="14" spans="1:9" ht="18" customHeight="1" x14ac:dyDescent="0.3">
      <c r="A14" s="555"/>
      <c r="B14" s="542"/>
      <c r="C14" s="421"/>
      <c r="D14" s="174" t="s">
        <v>27</v>
      </c>
      <c r="E14" s="15">
        <f>'obsah 1'!E188*'obsah 1'!D5</f>
        <v>11310</v>
      </c>
      <c r="F14" s="15">
        <f>'obsah 1'!F188*'obsah 1'!D5</f>
        <v>12451</v>
      </c>
      <c r="G14" s="15">
        <f>'obsah 1'!G188*'obsah 1'!D5</f>
        <v>14405</v>
      </c>
      <c r="H14" s="15">
        <f>'obsah 1'!H188*'obsah 1'!D5</f>
        <v>19781</v>
      </c>
      <c r="I14" s="120"/>
    </row>
    <row r="15" spans="1:9" ht="14.25" customHeight="1" x14ac:dyDescent="0.3">
      <c r="A15" s="555"/>
      <c r="B15" s="542"/>
      <c r="C15" s="421"/>
      <c r="D15" s="43"/>
      <c r="E15" s="43">
        <v>10320</v>
      </c>
      <c r="F15" s="43">
        <v>10431</v>
      </c>
      <c r="G15" s="43">
        <v>12142</v>
      </c>
      <c r="H15" s="82">
        <v>16985</v>
      </c>
      <c r="I15" s="83"/>
    </row>
    <row r="16" spans="1:9" ht="14.25" customHeight="1" x14ac:dyDescent="0.3">
      <c r="A16" s="555"/>
      <c r="B16" s="542"/>
      <c r="C16" s="421"/>
      <c r="D16" s="405" t="s">
        <v>12</v>
      </c>
      <c r="E16" s="514"/>
      <c r="F16" s="514"/>
      <c r="G16" s="427" t="s">
        <v>66</v>
      </c>
      <c r="H16" s="442"/>
      <c r="I16" s="443"/>
    </row>
    <row r="17" spans="1:9" ht="14.25" customHeight="1" x14ac:dyDescent="0.3">
      <c r="A17" s="555"/>
      <c r="B17" s="542"/>
      <c r="C17" s="421"/>
      <c r="D17" s="19" t="s">
        <v>14</v>
      </c>
      <c r="E17" s="419" t="s">
        <v>98</v>
      </c>
      <c r="F17" s="444"/>
      <c r="G17" s="445" t="s">
        <v>15</v>
      </c>
      <c r="H17" s="444"/>
      <c r="I17" s="44">
        <v>76</v>
      </c>
    </row>
    <row r="18" spans="1:9" ht="14.25" customHeight="1" x14ac:dyDescent="0.3">
      <c r="A18" s="555"/>
      <c r="B18" s="542"/>
      <c r="C18" s="421"/>
      <c r="D18" s="19" t="s">
        <v>16</v>
      </c>
      <c r="E18" s="419" t="s">
        <v>204</v>
      </c>
      <c r="F18" s="444"/>
      <c r="G18" s="445" t="s">
        <v>17</v>
      </c>
      <c r="H18" s="444"/>
      <c r="I18" s="44">
        <v>122</v>
      </c>
    </row>
    <row r="19" spans="1:9" ht="14.25" customHeight="1" x14ac:dyDescent="0.3">
      <c r="A19" s="555"/>
      <c r="B19" s="542"/>
      <c r="C19" s="228" t="s">
        <v>189</v>
      </c>
      <c r="D19" s="445"/>
      <c r="E19" s="444"/>
      <c r="F19" s="22"/>
      <c r="G19" s="445" t="s">
        <v>21</v>
      </c>
      <c r="H19" s="444"/>
      <c r="I19" s="44">
        <v>76</v>
      </c>
    </row>
    <row r="20" spans="1:9" ht="14.25" customHeight="1" x14ac:dyDescent="0.3">
      <c r="A20" s="555"/>
      <c r="B20" s="542"/>
      <c r="C20" s="225" t="s">
        <v>346</v>
      </c>
      <c r="D20" s="475"/>
      <c r="E20" s="444"/>
      <c r="F20" s="22"/>
      <c r="G20" s="125" t="s">
        <v>20</v>
      </c>
      <c r="H20" s="22"/>
      <c r="I20" s="44">
        <v>40</v>
      </c>
    </row>
    <row r="21" spans="1:9" ht="14.25" customHeight="1" thickBot="1" x14ac:dyDescent="0.35">
      <c r="A21" s="556"/>
      <c r="B21" s="88" t="s">
        <v>242</v>
      </c>
      <c r="C21" s="227"/>
      <c r="D21" s="124">
        <v>840</v>
      </c>
      <c r="E21" s="115"/>
      <c r="F21" s="84"/>
      <c r="G21" s="448" t="s">
        <v>299</v>
      </c>
      <c r="H21" s="449"/>
      <c r="I21" s="54" t="s">
        <v>99</v>
      </c>
    </row>
    <row r="22" spans="1:9" ht="10.199999999999999" customHeight="1" thickBot="1" x14ac:dyDescent="0.35">
      <c r="B22" s="70"/>
    </row>
    <row r="23" spans="1:9" ht="18" customHeight="1" x14ac:dyDescent="0.3">
      <c r="A23" s="527" t="s">
        <v>366</v>
      </c>
      <c r="B23" s="213" t="s">
        <v>100</v>
      </c>
      <c r="C23" s="73"/>
      <c r="D23" s="100">
        <v>0</v>
      </c>
      <c r="E23" s="123" t="s">
        <v>270</v>
      </c>
      <c r="F23" s="100" t="s">
        <v>271</v>
      </c>
      <c r="G23" s="100" t="s">
        <v>64</v>
      </c>
      <c r="H23" s="104" t="s">
        <v>22</v>
      </c>
      <c r="I23" s="101"/>
    </row>
    <row r="24" spans="1:9" ht="14.25" customHeight="1" x14ac:dyDescent="0.3">
      <c r="A24" s="555"/>
      <c r="B24" s="469"/>
      <c r="C24" s="421" t="s">
        <v>460</v>
      </c>
      <c r="D24" s="35"/>
      <c r="E24" s="47"/>
      <c r="F24" s="47"/>
      <c r="G24" s="47"/>
      <c r="H24" s="47"/>
      <c r="I24" s="112"/>
    </row>
    <row r="25" spans="1:9" ht="18" customHeight="1" x14ac:dyDescent="0.3">
      <c r="A25" s="555"/>
      <c r="B25" s="469"/>
      <c r="C25" s="421"/>
      <c r="D25" s="174" t="s">
        <v>27</v>
      </c>
      <c r="E25" s="15">
        <f>'obsah 1'!E189*'obsah 1'!D5</f>
        <v>8184</v>
      </c>
      <c r="F25" s="15">
        <f>'obsah 1'!F189*'obsah 1'!D5</f>
        <v>9074</v>
      </c>
      <c r="G25" s="15">
        <f>'obsah 1'!G189*'obsah 1'!D5</f>
        <v>10597</v>
      </c>
      <c r="H25" s="15">
        <f>'obsah 1'!H189*'obsah 1'!D5</f>
        <v>14791</v>
      </c>
      <c r="I25" s="122"/>
    </row>
    <row r="26" spans="1:9" ht="14.25" customHeight="1" x14ac:dyDescent="0.3">
      <c r="A26" s="555"/>
      <c r="B26" s="469"/>
      <c r="C26" s="421"/>
      <c r="D26" s="43">
        <v>5175</v>
      </c>
      <c r="E26" s="43">
        <v>6922</v>
      </c>
      <c r="F26" s="43">
        <v>7033</v>
      </c>
      <c r="G26" s="43">
        <v>7889</v>
      </c>
      <c r="H26" s="43">
        <v>12112</v>
      </c>
      <c r="I26" s="111"/>
    </row>
    <row r="27" spans="1:9" ht="14.25" customHeight="1" x14ac:dyDescent="0.3">
      <c r="A27" s="555"/>
      <c r="B27" s="469"/>
      <c r="C27" s="421"/>
      <c r="D27" s="405" t="s">
        <v>12</v>
      </c>
      <c r="E27" s="514"/>
      <c r="F27" s="514"/>
      <c r="G27" s="427" t="s">
        <v>66</v>
      </c>
      <c r="H27" s="442"/>
      <c r="I27" s="443"/>
    </row>
    <row r="28" spans="1:9" ht="14.25" customHeight="1" x14ac:dyDescent="0.3">
      <c r="A28" s="555"/>
      <c r="B28" s="469"/>
      <c r="C28" s="421"/>
      <c r="D28" s="19" t="s">
        <v>14</v>
      </c>
      <c r="E28" s="419" t="s">
        <v>101</v>
      </c>
      <c r="F28" s="444"/>
      <c r="G28" s="445" t="s">
        <v>15</v>
      </c>
      <c r="H28" s="444"/>
      <c r="I28" s="44">
        <v>76</v>
      </c>
    </row>
    <row r="29" spans="1:9" ht="14.25" customHeight="1" x14ac:dyDescent="0.3">
      <c r="A29" s="555"/>
      <c r="B29" s="469"/>
      <c r="C29" s="421"/>
      <c r="D29" s="19" t="s">
        <v>16</v>
      </c>
      <c r="E29" s="419" t="s">
        <v>205</v>
      </c>
      <c r="F29" s="444"/>
      <c r="G29" s="445" t="s">
        <v>17</v>
      </c>
      <c r="H29" s="444"/>
      <c r="I29" s="44">
        <v>72</v>
      </c>
    </row>
    <row r="30" spans="1:9" ht="14.25" customHeight="1" x14ac:dyDescent="0.3">
      <c r="A30" s="555"/>
      <c r="B30" s="469"/>
      <c r="C30" s="228" t="s">
        <v>189</v>
      </c>
      <c r="D30" s="445"/>
      <c r="E30" s="444"/>
      <c r="F30" s="22"/>
      <c r="G30" s="445" t="s">
        <v>21</v>
      </c>
      <c r="H30" s="444"/>
      <c r="I30" s="44">
        <v>76</v>
      </c>
    </row>
    <row r="31" spans="1:9" ht="14.25" customHeight="1" x14ac:dyDescent="0.3">
      <c r="A31" s="555"/>
      <c r="B31" s="469"/>
      <c r="C31" s="225" t="s">
        <v>346</v>
      </c>
      <c r="D31" s="475"/>
      <c r="E31" s="444"/>
      <c r="F31" s="22"/>
      <c r="G31" s="125" t="s">
        <v>20</v>
      </c>
      <c r="H31" s="22"/>
      <c r="I31" s="44">
        <v>40</v>
      </c>
    </row>
    <row r="32" spans="1:9" ht="14.25" customHeight="1" thickBot="1" x14ac:dyDescent="0.35">
      <c r="A32" s="556"/>
      <c r="B32" s="88" t="s">
        <v>242</v>
      </c>
      <c r="C32" s="227"/>
      <c r="D32" s="124">
        <v>840</v>
      </c>
      <c r="E32" s="115"/>
      <c r="F32" s="84"/>
      <c r="G32" s="448" t="s">
        <v>299</v>
      </c>
      <c r="H32" s="449"/>
      <c r="I32" s="54" t="s">
        <v>102</v>
      </c>
    </row>
    <row r="33" spans="1:9" ht="10.199999999999999" customHeight="1" thickBot="1" x14ac:dyDescent="0.35"/>
    <row r="34" spans="1:9" ht="18" customHeight="1" x14ac:dyDescent="0.3">
      <c r="A34" s="527" t="s">
        <v>366</v>
      </c>
      <c r="B34" s="213" t="s">
        <v>103</v>
      </c>
      <c r="C34" s="73"/>
      <c r="D34" s="100">
        <v>0</v>
      </c>
      <c r="E34" s="123" t="s">
        <v>270</v>
      </c>
      <c r="F34" s="100" t="s">
        <v>271</v>
      </c>
      <c r="G34" s="100" t="s">
        <v>64</v>
      </c>
      <c r="H34" s="104" t="s">
        <v>22</v>
      </c>
      <c r="I34" s="101"/>
    </row>
    <row r="35" spans="1:9" ht="14.25" customHeight="1" x14ac:dyDescent="0.3">
      <c r="A35" s="555"/>
      <c r="B35" s="469"/>
      <c r="C35" s="421" t="s">
        <v>461</v>
      </c>
      <c r="D35" s="35"/>
      <c r="E35" s="47"/>
      <c r="F35" s="47"/>
      <c r="G35" s="47"/>
      <c r="H35" s="47"/>
      <c r="I35" s="112"/>
    </row>
    <row r="36" spans="1:9" ht="18" customHeight="1" x14ac:dyDescent="0.3">
      <c r="A36" s="555"/>
      <c r="B36" s="469"/>
      <c r="C36" s="421"/>
      <c r="D36" s="174" t="s">
        <v>27</v>
      </c>
      <c r="E36" s="15">
        <f>'obsah 1'!E190*'obsah 1'!D5</f>
        <v>8184</v>
      </c>
      <c r="F36" s="15">
        <f>'obsah 1'!F190*'obsah 1'!D5</f>
        <v>9074</v>
      </c>
      <c r="G36" s="15">
        <f>'obsah 1'!G190*'obsah 1'!D5</f>
        <v>10597</v>
      </c>
      <c r="H36" s="15">
        <f>'obsah 1'!H190*'obsah 1'!D5</f>
        <v>14791</v>
      </c>
      <c r="I36" s="107"/>
    </row>
    <row r="37" spans="1:9" ht="14.25" customHeight="1" x14ac:dyDescent="0.3">
      <c r="A37" s="555"/>
      <c r="B37" s="469"/>
      <c r="C37" s="421"/>
      <c r="D37" s="43">
        <v>5175</v>
      </c>
      <c r="E37" s="43">
        <v>6922</v>
      </c>
      <c r="F37" s="43">
        <v>7033</v>
      </c>
      <c r="G37" s="43">
        <v>7889</v>
      </c>
      <c r="H37" s="43">
        <v>12112</v>
      </c>
      <c r="I37" s="111"/>
    </row>
    <row r="38" spans="1:9" ht="14.25" customHeight="1" x14ac:dyDescent="0.3">
      <c r="A38" s="555"/>
      <c r="B38" s="469"/>
      <c r="C38" s="421"/>
      <c r="D38" s="405" t="s">
        <v>12</v>
      </c>
      <c r="E38" s="514"/>
      <c r="F38" s="514"/>
      <c r="G38" s="427" t="s">
        <v>66</v>
      </c>
      <c r="H38" s="442"/>
      <c r="I38" s="443"/>
    </row>
    <row r="39" spans="1:9" ht="14.25" customHeight="1" x14ac:dyDescent="0.3">
      <c r="A39" s="555"/>
      <c r="B39" s="469"/>
      <c r="C39" s="421"/>
      <c r="D39" s="19" t="s">
        <v>14</v>
      </c>
      <c r="E39" s="419" t="s">
        <v>101</v>
      </c>
      <c r="F39" s="444"/>
      <c r="G39" s="445" t="s">
        <v>15</v>
      </c>
      <c r="H39" s="444"/>
      <c r="I39" s="44">
        <v>76</v>
      </c>
    </row>
    <row r="40" spans="1:9" ht="14.25" customHeight="1" x14ac:dyDescent="0.3">
      <c r="A40" s="555"/>
      <c r="B40" s="469"/>
      <c r="C40" s="421"/>
      <c r="D40" s="19" t="s">
        <v>16</v>
      </c>
      <c r="E40" s="419" t="s">
        <v>205</v>
      </c>
      <c r="F40" s="444"/>
      <c r="G40" s="445" t="s">
        <v>17</v>
      </c>
      <c r="H40" s="444"/>
      <c r="I40" s="44">
        <v>72</v>
      </c>
    </row>
    <row r="41" spans="1:9" ht="14.25" customHeight="1" x14ac:dyDescent="0.3">
      <c r="A41" s="555"/>
      <c r="B41" s="469"/>
      <c r="C41" s="225" t="s">
        <v>189</v>
      </c>
      <c r="D41" s="445"/>
      <c r="E41" s="444"/>
      <c r="F41" s="22"/>
      <c r="G41" s="445" t="s">
        <v>21</v>
      </c>
      <c r="H41" s="444"/>
      <c r="I41" s="44">
        <v>76</v>
      </c>
    </row>
    <row r="42" spans="1:9" ht="14.25" customHeight="1" x14ac:dyDescent="0.3">
      <c r="A42" s="555"/>
      <c r="B42" s="469"/>
      <c r="C42" s="225" t="s">
        <v>346</v>
      </c>
      <c r="D42" s="475"/>
      <c r="E42" s="444"/>
      <c r="F42" s="22"/>
      <c r="G42" s="19" t="s">
        <v>20</v>
      </c>
      <c r="H42" s="22"/>
      <c r="I42" s="44">
        <v>40</v>
      </c>
    </row>
    <row r="43" spans="1:9" ht="14.25" customHeight="1" thickBot="1" x14ac:dyDescent="0.35">
      <c r="A43" s="556"/>
      <c r="B43" s="61" t="s">
        <v>242</v>
      </c>
      <c r="C43" s="227"/>
      <c r="D43" s="115"/>
      <c r="E43" s="115"/>
      <c r="F43" s="84"/>
      <c r="G43" s="448" t="s">
        <v>299</v>
      </c>
      <c r="H43" s="449"/>
      <c r="I43" s="54" t="s">
        <v>102</v>
      </c>
    </row>
    <row r="44" spans="1:9" ht="13.5" customHeight="1" x14ac:dyDescent="0.3">
      <c r="A44" s="11"/>
      <c r="B44" s="376" t="s">
        <v>542</v>
      </c>
      <c r="C44" s="4"/>
      <c r="D44" s="4"/>
      <c r="E44" s="4"/>
      <c r="F44" s="4"/>
      <c r="G44" s="4"/>
      <c r="H44" s="4"/>
      <c r="I44" s="4"/>
    </row>
    <row r="45" spans="1:9" ht="12.75" customHeight="1" x14ac:dyDescent="0.3">
      <c r="A45" s="11"/>
      <c r="B45" s="4"/>
      <c r="C45" s="4"/>
      <c r="D45" s="4"/>
      <c r="E45" s="4"/>
      <c r="F45" s="4"/>
      <c r="G45" s="4"/>
      <c r="H45" s="4"/>
      <c r="I45" s="4"/>
    </row>
    <row r="46" spans="1:9" ht="12.75" customHeight="1" x14ac:dyDescent="0.3">
      <c r="A46" s="11"/>
      <c r="B46" s="4"/>
      <c r="C46" s="4"/>
      <c r="D46" s="4"/>
      <c r="E46" s="4"/>
      <c r="F46" s="4"/>
      <c r="G46" s="4"/>
      <c r="H46" s="4"/>
      <c r="I46" s="4"/>
    </row>
    <row r="47" spans="1:9" ht="12.75" customHeight="1" x14ac:dyDescent="0.3">
      <c r="A47" s="11"/>
      <c r="B47" s="4"/>
      <c r="C47" s="4"/>
      <c r="D47" s="4"/>
      <c r="E47" s="4"/>
      <c r="F47" s="4"/>
      <c r="G47" s="4"/>
      <c r="H47" s="4"/>
      <c r="I47" s="4"/>
    </row>
    <row r="48" spans="1:9" ht="12.75" customHeight="1" x14ac:dyDescent="0.3">
      <c r="A48" s="11"/>
      <c r="B48" s="4"/>
      <c r="C48" s="4"/>
      <c r="D48" s="4"/>
      <c r="E48" s="4"/>
      <c r="F48" s="4"/>
      <c r="G48" s="4"/>
      <c r="H48" s="4"/>
      <c r="I48" s="4"/>
    </row>
    <row r="49" spans="1:9" ht="12.75" customHeight="1" x14ac:dyDescent="0.3">
      <c r="A49" s="11"/>
      <c r="B49" s="4"/>
      <c r="C49" s="4"/>
      <c r="D49" s="4"/>
      <c r="E49" s="4"/>
      <c r="F49" s="4"/>
      <c r="G49" s="4"/>
      <c r="H49" s="4"/>
      <c r="I49" s="4"/>
    </row>
    <row r="50" spans="1:9" ht="12.75" customHeight="1" x14ac:dyDescent="0.3">
      <c r="A50" s="11"/>
      <c r="B50" s="4"/>
      <c r="C50" s="4"/>
      <c r="D50" s="4"/>
      <c r="E50" s="4"/>
      <c r="F50" s="4"/>
      <c r="G50" s="4"/>
      <c r="H50" s="4"/>
      <c r="I50" s="4"/>
    </row>
  </sheetData>
  <mergeCells count="52">
    <mergeCell ref="C35:C40"/>
    <mergeCell ref="B35:B42"/>
    <mergeCell ref="C13:C18"/>
    <mergeCell ref="B13:B20"/>
    <mergeCell ref="B2:B9"/>
    <mergeCell ref="B24:B31"/>
    <mergeCell ref="C24:C29"/>
    <mergeCell ref="G27:I27"/>
    <mergeCell ref="G21:H21"/>
    <mergeCell ref="G7:H7"/>
    <mergeCell ref="G8:H8"/>
    <mergeCell ref="G16:I16"/>
    <mergeCell ref="G10:H10"/>
    <mergeCell ref="G17:H17"/>
    <mergeCell ref="E28:F28"/>
    <mergeCell ref="E29:F29"/>
    <mergeCell ref="G29:H29"/>
    <mergeCell ref="D30:E30"/>
    <mergeCell ref="A1:A10"/>
    <mergeCell ref="D5:F5"/>
    <mergeCell ref="D8:E8"/>
    <mergeCell ref="D9:E9"/>
    <mergeCell ref="E6:F6"/>
    <mergeCell ref="E7:F7"/>
    <mergeCell ref="C2:C7"/>
    <mergeCell ref="G5:I5"/>
    <mergeCell ref="G6:H6"/>
    <mergeCell ref="G18:H18"/>
    <mergeCell ref="G19:H19"/>
    <mergeCell ref="D27:F27"/>
    <mergeCell ref="D16:F16"/>
    <mergeCell ref="E17:F17"/>
    <mergeCell ref="E18:F18"/>
    <mergeCell ref="D19:E19"/>
    <mergeCell ref="A12:A21"/>
    <mergeCell ref="D20:E20"/>
    <mergeCell ref="G30:H30"/>
    <mergeCell ref="D41:E41"/>
    <mergeCell ref="E39:F39"/>
    <mergeCell ref="A34:A43"/>
    <mergeCell ref="G41:H41"/>
    <mergeCell ref="G32:H32"/>
    <mergeCell ref="G43:H43"/>
    <mergeCell ref="D42:E42"/>
    <mergeCell ref="D38:F38"/>
    <mergeCell ref="G38:I38"/>
    <mergeCell ref="G39:H39"/>
    <mergeCell ref="E40:F40"/>
    <mergeCell ref="G40:H40"/>
    <mergeCell ref="A23:A32"/>
    <mergeCell ref="D31:E31"/>
    <mergeCell ref="G28:H28"/>
  </mergeCells>
  <hyperlinks>
    <hyperlink ref="B10" r:id="rId1" xr:uid="{28248BE8-1B1B-4B70-B2F2-F6923B8D1B9E}"/>
    <hyperlink ref="B21" r:id="rId2" xr:uid="{56232838-7A5D-4713-BE70-513214008B95}"/>
    <hyperlink ref="B32" r:id="rId3" xr:uid="{EC9AF33D-C40E-4E15-9FA6-7A4BBF4364C9}"/>
    <hyperlink ref="B43" r:id="rId4" xr:uid="{347206EF-65B3-495F-B130-91957D0E6AED}"/>
  </hyperlinks>
  <pageMargins left="0.51181102362204722" right="0.47244094488188981" top="0.74803149606299213" bottom="0.74803149606299213" header="0.31496062992125984" footer="0.31496062992125984"/>
  <pageSetup paperSize="9" scale="76" orientation="portrait" r:id="rId5"/>
  <headerFooter>
    <oddHeader>&amp;C&amp;12Soft Seating</oddHeader>
    <oddFooter>&amp;C&amp;11&amp;A</oddFooter>
  </headerFooter>
  <drawing r:id="rId6"/>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List16">
    <pageSetUpPr fitToPage="1"/>
  </sheetPr>
  <dimension ref="A1:I45"/>
  <sheetViews>
    <sheetView zoomScale="90" zoomScaleNormal="90" zoomScaleSheetLayoutView="90" workbookViewId="0">
      <selection activeCell="H38" sqref="H38"/>
    </sheetView>
  </sheetViews>
  <sheetFormatPr defaultColWidth="14.44140625" defaultRowHeight="15" customHeight="1" x14ac:dyDescent="0.3"/>
  <cols>
    <col min="1" max="1" width="2.44140625" style="12" customWidth="1"/>
    <col min="2" max="2" width="19.21875" customWidth="1"/>
    <col min="3" max="3" width="50.77734375" customWidth="1"/>
    <col min="4" max="9" width="10.77734375" customWidth="1"/>
    <col min="10" max="10" width="27.21875" bestFit="1" customWidth="1"/>
    <col min="11" max="26" width="8.77734375" customWidth="1"/>
  </cols>
  <sheetData>
    <row r="1" spans="1:9" ht="18" customHeight="1" x14ac:dyDescent="0.3">
      <c r="A1" s="527" t="s">
        <v>366</v>
      </c>
      <c r="B1" s="215" t="s">
        <v>104</v>
      </c>
      <c r="C1" s="73"/>
      <c r="D1" s="100">
        <v>0</v>
      </c>
      <c r="E1" s="123" t="s">
        <v>270</v>
      </c>
      <c r="F1" s="100" t="s">
        <v>271</v>
      </c>
      <c r="G1" s="100" t="s">
        <v>64</v>
      </c>
      <c r="H1" s="104" t="s">
        <v>22</v>
      </c>
      <c r="I1" s="101"/>
    </row>
    <row r="2" spans="1:9" ht="14.25" customHeight="1" x14ac:dyDescent="0.3">
      <c r="A2" s="555"/>
      <c r="B2" s="469"/>
      <c r="C2" s="401" t="s">
        <v>462</v>
      </c>
      <c r="D2" s="457"/>
      <c r="E2" s="470"/>
      <c r="F2" s="470"/>
      <c r="G2" s="470"/>
      <c r="H2" s="470"/>
      <c r="I2" s="490"/>
    </row>
    <row r="3" spans="1:9" ht="18" customHeight="1" x14ac:dyDescent="0.3">
      <c r="A3" s="555"/>
      <c r="B3" s="469"/>
      <c r="C3" s="401"/>
      <c r="D3" s="174" t="s">
        <v>27</v>
      </c>
      <c r="E3" s="15">
        <f>'obsah 1'!E192*'obsah 1'!D5</f>
        <v>4876</v>
      </c>
      <c r="F3" s="15">
        <f>'obsah 1'!F192*'obsah 1'!D5</f>
        <v>5344</v>
      </c>
      <c r="G3" s="15">
        <f>'obsah 1'!G192*'obsah 1'!D5</f>
        <v>6145</v>
      </c>
      <c r="H3" s="15">
        <f>'obsah 1'!H192*'obsah 1'!D5</f>
        <v>8349</v>
      </c>
      <c r="I3" s="122"/>
    </row>
    <row r="4" spans="1:9" ht="14.25" customHeight="1" x14ac:dyDescent="0.3">
      <c r="A4" s="555"/>
      <c r="B4" s="469"/>
      <c r="C4" s="401"/>
      <c r="D4" s="43">
        <v>3325</v>
      </c>
      <c r="E4" s="43">
        <v>4408</v>
      </c>
      <c r="F4" s="43">
        <v>4519</v>
      </c>
      <c r="G4" s="43">
        <v>5289</v>
      </c>
      <c r="H4" s="43">
        <v>6602</v>
      </c>
      <c r="I4" s="111"/>
    </row>
    <row r="5" spans="1:9" ht="14.25" customHeight="1" x14ac:dyDescent="0.3">
      <c r="A5" s="555"/>
      <c r="B5" s="469"/>
      <c r="C5" s="401"/>
      <c r="D5" s="405" t="s">
        <v>12</v>
      </c>
      <c r="E5" s="514"/>
      <c r="F5" s="514"/>
      <c r="G5" s="427" t="s">
        <v>66</v>
      </c>
      <c r="H5" s="442"/>
      <c r="I5" s="443"/>
    </row>
    <row r="6" spans="1:9" ht="14.25" customHeight="1" x14ac:dyDescent="0.3">
      <c r="A6" s="555"/>
      <c r="B6" s="469"/>
      <c r="C6" s="401"/>
      <c r="D6" s="165" t="s">
        <v>14</v>
      </c>
      <c r="E6" s="446" t="s">
        <v>83</v>
      </c>
      <c r="F6" s="489"/>
      <c r="G6" s="445" t="s">
        <v>15</v>
      </c>
      <c r="H6" s="444"/>
      <c r="I6" s="44">
        <v>40</v>
      </c>
    </row>
    <row r="7" spans="1:9" ht="14.25" customHeight="1" x14ac:dyDescent="0.3">
      <c r="A7" s="555"/>
      <c r="B7" s="469"/>
      <c r="C7" s="401"/>
      <c r="D7" s="98" t="s">
        <v>16</v>
      </c>
      <c r="E7" s="414" t="s">
        <v>206</v>
      </c>
      <c r="F7" s="437"/>
      <c r="G7" s="431" t="s">
        <v>17</v>
      </c>
      <c r="H7" s="489"/>
      <c r="I7" s="44">
        <v>63</v>
      </c>
    </row>
    <row r="8" spans="1:9" ht="14.25" customHeight="1" x14ac:dyDescent="0.3">
      <c r="A8" s="555"/>
      <c r="B8" s="469"/>
      <c r="C8" s="222" t="s">
        <v>189</v>
      </c>
      <c r="D8" s="530"/>
      <c r="E8" s="437"/>
      <c r="F8" s="136"/>
      <c r="G8" s="530" t="s">
        <v>21</v>
      </c>
      <c r="H8" s="437"/>
      <c r="I8" s="264">
        <v>69</v>
      </c>
    </row>
    <row r="9" spans="1:9" ht="14.25" customHeight="1" x14ac:dyDescent="0.3">
      <c r="A9" s="555"/>
      <c r="B9" s="469"/>
      <c r="C9" s="225" t="s">
        <v>346</v>
      </c>
      <c r="D9" s="436"/>
      <c r="E9" s="437"/>
      <c r="F9" s="136"/>
      <c r="G9" s="530" t="s">
        <v>299</v>
      </c>
      <c r="H9" s="437"/>
      <c r="I9" s="272" t="s">
        <v>105</v>
      </c>
    </row>
    <row r="10" spans="1:9" ht="14.25" customHeight="1" thickBot="1" x14ac:dyDescent="0.35">
      <c r="A10" s="556"/>
      <c r="B10" s="88" t="s">
        <v>242</v>
      </c>
      <c r="C10" s="227"/>
      <c r="D10" s="115"/>
      <c r="E10" s="115"/>
      <c r="F10" s="84"/>
      <c r="G10" s="74"/>
      <c r="H10" s="84"/>
      <c r="I10" s="126"/>
    </row>
    <row r="11" spans="1:9" ht="10.199999999999999" customHeight="1" thickBot="1" x14ac:dyDescent="0.35">
      <c r="B11" s="191"/>
    </row>
    <row r="12" spans="1:9" ht="18" customHeight="1" x14ac:dyDescent="0.3">
      <c r="A12" s="527" t="s">
        <v>366</v>
      </c>
      <c r="B12" s="215" t="s">
        <v>106</v>
      </c>
      <c r="C12" s="109"/>
      <c r="D12" s="100">
        <v>0</v>
      </c>
      <c r="E12" s="123" t="s">
        <v>270</v>
      </c>
      <c r="F12" s="100" t="s">
        <v>271</v>
      </c>
      <c r="G12" s="100" t="s">
        <v>64</v>
      </c>
      <c r="H12" s="104" t="s">
        <v>22</v>
      </c>
      <c r="I12" s="101"/>
    </row>
    <row r="13" spans="1:9" ht="14.25" customHeight="1" x14ac:dyDescent="0.3">
      <c r="A13" s="555"/>
      <c r="B13" s="542"/>
      <c r="C13" s="401" t="s">
        <v>463</v>
      </c>
      <c r="D13" s="51"/>
      <c r="E13" s="51"/>
      <c r="F13" s="51"/>
      <c r="G13" s="51"/>
      <c r="H13" s="51"/>
      <c r="I13" s="102"/>
    </row>
    <row r="14" spans="1:9" ht="18" customHeight="1" x14ac:dyDescent="0.3">
      <c r="A14" s="555"/>
      <c r="B14" s="542"/>
      <c r="C14" s="401"/>
      <c r="D14" s="174" t="s">
        <v>27</v>
      </c>
      <c r="E14" s="15">
        <f>'obsah 1'!E193*'obsah 1'!D5</f>
        <v>5057</v>
      </c>
      <c r="F14" s="15">
        <f>'obsah 1'!F193*'obsah 1'!D5</f>
        <v>5479</v>
      </c>
      <c r="G14" s="15">
        <f>'obsah 1'!G193*'obsah 1'!D5</f>
        <v>6202</v>
      </c>
      <c r="H14" s="15">
        <f>'obsah 1'!H193*'obsah 1'!D5</f>
        <v>8191</v>
      </c>
      <c r="I14" s="107"/>
    </row>
    <row r="15" spans="1:9" ht="14.25" customHeight="1" x14ac:dyDescent="0.3">
      <c r="A15" s="555"/>
      <c r="B15" s="542"/>
      <c r="C15" s="401"/>
      <c r="D15" s="43">
        <v>3325</v>
      </c>
      <c r="E15" s="43">
        <v>4408</v>
      </c>
      <c r="F15" s="43">
        <v>4519</v>
      </c>
      <c r="G15" s="43">
        <v>5289</v>
      </c>
      <c r="H15" s="43">
        <v>6602</v>
      </c>
      <c r="I15" s="111"/>
    </row>
    <row r="16" spans="1:9" ht="14.25" customHeight="1" x14ac:dyDescent="0.3">
      <c r="A16" s="555"/>
      <c r="B16" s="542"/>
      <c r="C16" s="401"/>
      <c r="D16" s="427" t="s">
        <v>12</v>
      </c>
      <c r="E16" s="442"/>
      <c r="F16" s="557"/>
      <c r="G16" s="427" t="s">
        <v>66</v>
      </c>
      <c r="H16" s="442"/>
      <c r="I16" s="443"/>
    </row>
    <row r="17" spans="1:9" ht="14.25" customHeight="1" x14ac:dyDescent="0.3">
      <c r="A17" s="555"/>
      <c r="B17" s="542"/>
      <c r="C17" s="401"/>
      <c r="D17" s="165" t="s">
        <v>14</v>
      </c>
      <c r="E17" s="446" t="s">
        <v>107</v>
      </c>
      <c r="F17" s="489"/>
      <c r="G17" s="445" t="s">
        <v>15</v>
      </c>
      <c r="H17" s="444"/>
      <c r="I17" s="44">
        <v>40</v>
      </c>
    </row>
    <row r="18" spans="1:9" ht="14.25" customHeight="1" x14ac:dyDescent="0.3">
      <c r="A18" s="555"/>
      <c r="B18" s="542"/>
      <c r="C18" s="401"/>
      <c r="D18" s="98" t="s">
        <v>16</v>
      </c>
      <c r="E18" s="414" t="s">
        <v>207</v>
      </c>
      <c r="F18" s="437"/>
      <c r="G18" s="431" t="s">
        <v>17</v>
      </c>
      <c r="H18" s="489"/>
      <c r="I18" s="44">
        <v>62</v>
      </c>
    </row>
    <row r="19" spans="1:9" ht="14.25" customHeight="1" x14ac:dyDescent="0.3">
      <c r="A19" s="555"/>
      <c r="B19" s="542"/>
      <c r="C19" s="222" t="s">
        <v>189</v>
      </c>
      <c r="D19" s="530"/>
      <c r="E19" s="437"/>
      <c r="F19" s="136"/>
      <c r="G19" s="530" t="s">
        <v>21</v>
      </c>
      <c r="H19" s="437"/>
      <c r="I19" s="264">
        <v>75</v>
      </c>
    </row>
    <row r="20" spans="1:9" ht="14.25" customHeight="1" x14ac:dyDescent="0.3">
      <c r="A20" s="555"/>
      <c r="B20" s="542"/>
      <c r="C20" s="225" t="s">
        <v>346</v>
      </c>
      <c r="D20" s="436"/>
      <c r="E20" s="437"/>
      <c r="F20" s="136"/>
      <c r="G20" s="530" t="s">
        <v>299</v>
      </c>
      <c r="H20" s="437"/>
      <c r="I20" s="272" t="s">
        <v>108</v>
      </c>
    </row>
    <row r="21" spans="1:9" ht="14.25" customHeight="1" thickBot="1" x14ac:dyDescent="0.35">
      <c r="A21" s="556"/>
      <c r="B21" s="88" t="s">
        <v>242</v>
      </c>
      <c r="C21" s="227"/>
      <c r="D21" s="74"/>
      <c r="E21" s="74"/>
      <c r="F21" s="74"/>
      <c r="G21" s="74"/>
      <c r="H21" s="74"/>
      <c r="I21" s="67"/>
    </row>
    <row r="22" spans="1:9" ht="10.199999999999999" customHeight="1" thickBot="1" x14ac:dyDescent="0.35">
      <c r="B22" s="70"/>
    </row>
    <row r="23" spans="1:9" ht="18" customHeight="1" x14ac:dyDescent="0.3">
      <c r="A23" s="408" t="s">
        <v>366</v>
      </c>
      <c r="B23" s="211" t="s">
        <v>109</v>
      </c>
      <c r="C23" s="73"/>
      <c r="D23" s="100">
        <v>0</v>
      </c>
      <c r="E23" s="123" t="s">
        <v>270</v>
      </c>
      <c r="F23" s="100" t="s">
        <v>271</v>
      </c>
      <c r="G23" s="100" t="s">
        <v>64</v>
      </c>
      <c r="H23" s="104" t="s">
        <v>22</v>
      </c>
      <c r="I23" s="101"/>
    </row>
    <row r="24" spans="1:9" ht="14.25" customHeight="1" x14ac:dyDescent="0.3">
      <c r="A24" s="409"/>
      <c r="B24" s="400"/>
      <c r="C24" s="401" t="s">
        <v>464</v>
      </c>
      <c r="D24" s="457"/>
      <c r="E24" s="470"/>
      <c r="F24" s="470"/>
      <c r="G24" s="470"/>
      <c r="H24" s="470"/>
      <c r="I24" s="490"/>
    </row>
    <row r="25" spans="1:9" ht="18" customHeight="1" x14ac:dyDescent="0.3">
      <c r="A25" s="409"/>
      <c r="B25" s="400"/>
      <c r="C25" s="401"/>
      <c r="D25" s="174" t="s">
        <v>27</v>
      </c>
      <c r="E25" s="15">
        <f>'obsah 1'!E194*'obsah 1'!D5</f>
        <v>10425</v>
      </c>
      <c r="F25" s="15">
        <f>'obsah 1'!F194*'obsah 1'!D5</f>
        <v>11269</v>
      </c>
      <c r="G25" s="15">
        <f>'obsah 1'!G194*'obsah 1'!D5</f>
        <v>12715</v>
      </c>
      <c r="H25" s="15">
        <f>'obsah 1'!H194*'obsah 1'!D5</f>
        <v>16693</v>
      </c>
      <c r="I25" s="122"/>
    </row>
    <row r="26" spans="1:9" ht="14.25" customHeight="1" x14ac:dyDescent="0.3">
      <c r="A26" s="409"/>
      <c r="B26" s="400"/>
      <c r="C26" s="401"/>
      <c r="D26" s="50"/>
      <c r="E26" s="50">
        <v>10767</v>
      </c>
      <c r="F26" s="50">
        <v>10878</v>
      </c>
      <c r="G26" s="60">
        <v>11623</v>
      </c>
      <c r="H26" s="91">
        <v>15846</v>
      </c>
      <c r="I26" s="64"/>
    </row>
    <row r="27" spans="1:9" ht="14.25" customHeight="1" x14ac:dyDescent="0.3">
      <c r="A27" s="409"/>
      <c r="B27" s="400"/>
      <c r="C27" s="401"/>
      <c r="D27" s="427" t="s">
        <v>12</v>
      </c>
      <c r="E27" s="442"/>
      <c r="F27" s="442"/>
      <c r="G27" s="427" t="s">
        <v>13</v>
      </c>
      <c r="H27" s="442"/>
      <c r="I27" s="443"/>
    </row>
    <row r="28" spans="1:9" ht="14.25" customHeight="1" x14ac:dyDescent="0.3">
      <c r="A28" s="409"/>
      <c r="B28" s="400"/>
      <c r="C28" s="401"/>
      <c r="D28" s="165" t="s">
        <v>14</v>
      </c>
      <c r="E28" s="446" t="s">
        <v>23</v>
      </c>
      <c r="F28" s="489"/>
      <c r="G28" s="445" t="s">
        <v>15</v>
      </c>
      <c r="H28" s="444"/>
      <c r="I28" s="44">
        <v>76</v>
      </c>
    </row>
    <row r="29" spans="1:9" ht="14.25" customHeight="1" x14ac:dyDescent="0.3">
      <c r="A29" s="409"/>
      <c r="B29" s="400"/>
      <c r="C29" s="401"/>
      <c r="D29" s="98" t="s">
        <v>16</v>
      </c>
      <c r="E29" s="414" t="s">
        <v>208</v>
      </c>
      <c r="F29" s="437"/>
      <c r="G29" s="429" t="s">
        <v>17</v>
      </c>
      <c r="H29" s="444"/>
      <c r="I29" s="44">
        <v>76</v>
      </c>
    </row>
    <row r="30" spans="1:9" ht="14.25" customHeight="1" x14ac:dyDescent="0.3">
      <c r="A30" s="409"/>
      <c r="B30" s="400"/>
      <c r="C30" s="219" t="s">
        <v>189</v>
      </c>
      <c r="D30" s="98"/>
      <c r="E30" s="98"/>
      <c r="F30" s="136"/>
      <c r="G30" s="431" t="s">
        <v>19</v>
      </c>
      <c r="H30" s="489"/>
      <c r="I30" s="44">
        <v>45</v>
      </c>
    </row>
    <row r="31" spans="1:9" ht="14.25" customHeight="1" x14ac:dyDescent="0.3">
      <c r="A31" s="409"/>
      <c r="B31" s="400"/>
      <c r="C31" s="225" t="s">
        <v>346</v>
      </c>
      <c r="D31" s="436"/>
      <c r="E31" s="437"/>
      <c r="F31" s="291"/>
      <c r="G31" s="290" t="s">
        <v>20</v>
      </c>
      <c r="H31" s="136"/>
      <c r="I31" s="264">
        <v>40</v>
      </c>
    </row>
    <row r="32" spans="1:9" ht="14.25" customHeight="1" x14ac:dyDescent="0.3">
      <c r="A32" s="409"/>
      <c r="B32" s="400"/>
      <c r="C32" s="219"/>
      <c r="D32" s="558"/>
      <c r="E32" s="488"/>
      <c r="F32" s="269"/>
      <c r="G32" s="530" t="s">
        <v>299</v>
      </c>
      <c r="H32" s="437"/>
      <c r="I32" s="264" t="s">
        <v>240</v>
      </c>
    </row>
    <row r="33" spans="1:9" ht="14.25" customHeight="1" thickBot="1" x14ac:dyDescent="0.35">
      <c r="A33" s="410"/>
      <c r="B33" s="159" t="s">
        <v>242</v>
      </c>
      <c r="C33" s="227"/>
      <c r="D33" s="454"/>
      <c r="E33" s="545"/>
      <c r="F33" s="270"/>
      <c r="G33" s="268"/>
      <c r="H33" s="105"/>
      <c r="I33" s="106"/>
    </row>
    <row r="34" spans="1:9" ht="10.199999999999999" customHeight="1" thickBot="1" x14ac:dyDescent="0.35"/>
    <row r="35" spans="1:9" ht="18" customHeight="1" x14ac:dyDescent="0.3">
      <c r="A35" s="527" t="s">
        <v>366</v>
      </c>
      <c r="B35" s="213" t="s">
        <v>110</v>
      </c>
      <c r="C35" s="73"/>
      <c r="D35" s="100">
        <v>0</v>
      </c>
      <c r="E35" s="123" t="s">
        <v>270</v>
      </c>
      <c r="F35" s="100" t="s">
        <v>271</v>
      </c>
      <c r="G35" s="100" t="s">
        <v>64</v>
      </c>
      <c r="H35" s="104" t="s">
        <v>22</v>
      </c>
      <c r="I35" s="101"/>
    </row>
    <row r="36" spans="1:9" ht="14.25" customHeight="1" x14ac:dyDescent="0.3">
      <c r="A36" s="555"/>
      <c r="B36" s="469"/>
      <c r="C36" s="401" t="s">
        <v>465</v>
      </c>
      <c r="D36" s="457"/>
      <c r="E36" s="470"/>
      <c r="F36" s="470"/>
      <c r="G36" s="470"/>
      <c r="H36" s="470"/>
      <c r="I36" s="490"/>
    </row>
    <row r="37" spans="1:9" ht="18" customHeight="1" x14ac:dyDescent="0.3">
      <c r="A37" s="555"/>
      <c r="B37" s="469"/>
      <c r="C37" s="401"/>
      <c r="D37" s="174" t="s">
        <v>27</v>
      </c>
      <c r="E37" s="15">
        <f>'obsah 1'!E195*'obsah 1'!D5</f>
        <v>4309</v>
      </c>
      <c r="F37" s="15">
        <f>'obsah 1'!F195*'obsah 1'!D5</f>
        <v>4640</v>
      </c>
      <c r="G37" s="15">
        <f>'obsah 1'!G195*'obsah 1'!D5</f>
        <v>5207</v>
      </c>
      <c r="H37" s="15">
        <f>'obsah 1'!H195*'obsah 1'!D5</f>
        <v>6766</v>
      </c>
      <c r="I37" s="107"/>
    </row>
    <row r="38" spans="1:9" ht="14.25" customHeight="1" x14ac:dyDescent="0.3">
      <c r="A38" s="555"/>
      <c r="B38" s="469"/>
      <c r="C38" s="401"/>
      <c r="D38" s="43">
        <v>3325</v>
      </c>
      <c r="E38" s="43">
        <v>4408</v>
      </c>
      <c r="F38" s="43">
        <v>4519</v>
      </c>
      <c r="G38" s="43">
        <v>5346</v>
      </c>
      <c r="H38" s="82">
        <v>7315</v>
      </c>
      <c r="I38" s="83"/>
    </row>
    <row r="39" spans="1:9" ht="14.25" customHeight="1" x14ac:dyDescent="0.3">
      <c r="A39" s="555"/>
      <c r="B39" s="469"/>
      <c r="C39" s="401"/>
      <c r="D39" s="405" t="s">
        <v>12</v>
      </c>
      <c r="E39" s="514"/>
      <c r="F39" s="514"/>
      <c r="G39" s="405" t="s">
        <v>95</v>
      </c>
      <c r="H39" s="488"/>
      <c r="I39" s="547"/>
    </row>
    <row r="40" spans="1:9" ht="14.25" customHeight="1" x14ac:dyDescent="0.3">
      <c r="A40" s="555"/>
      <c r="B40" s="469"/>
      <c r="C40" s="401"/>
      <c r="D40" s="98" t="s">
        <v>14</v>
      </c>
      <c r="E40" s="414" t="s">
        <v>26</v>
      </c>
      <c r="F40" s="559"/>
      <c r="G40" s="530" t="s">
        <v>15</v>
      </c>
      <c r="H40" s="437"/>
      <c r="I40" s="137">
        <v>40</v>
      </c>
    </row>
    <row r="41" spans="1:9" ht="14.25" customHeight="1" x14ac:dyDescent="0.3">
      <c r="A41" s="555"/>
      <c r="B41" s="469"/>
      <c r="C41" s="401"/>
      <c r="D41" s="98" t="s">
        <v>16</v>
      </c>
      <c r="E41" s="414" t="s">
        <v>207</v>
      </c>
      <c r="F41" s="559"/>
      <c r="G41" s="530" t="s">
        <v>17</v>
      </c>
      <c r="H41" s="437"/>
      <c r="I41" s="137">
        <v>62</v>
      </c>
    </row>
    <row r="42" spans="1:9" ht="14.25" customHeight="1" x14ac:dyDescent="0.3">
      <c r="A42" s="555"/>
      <c r="B42" s="469"/>
      <c r="C42" s="219" t="s">
        <v>189</v>
      </c>
      <c r="D42" s="530"/>
      <c r="E42" s="437"/>
      <c r="F42" s="136"/>
      <c r="G42" s="530" t="s">
        <v>21</v>
      </c>
      <c r="H42" s="437"/>
      <c r="I42" s="137">
        <v>75</v>
      </c>
    </row>
    <row r="43" spans="1:9" ht="14.25" customHeight="1" x14ac:dyDescent="0.3">
      <c r="A43" s="555"/>
      <c r="B43" s="469"/>
      <c r="C43" s="225" t="s">
        <v>346</v>
      </c>
      <c r="D43" s="436"/>
      <c r="E43" s="437"/>
      <c r="F43" s="136"/>
      <c r="G43" s="530" t="s">
        <v>299</v>
      </c>
      <c r="H43" s="437"/>
      <c r="I43" s="137" t="s">
        <v>84</v>
      </c>
    </row>
    <row r="44" spans="1:9" ht="14.25" customHeight="1" thickBot="1" x14ac:dyDescent="0.35">
      <c r="A44" s="556"/>
      <c r="B44" s="61" t="s">
        <v>242</v>
      </c>
      <c r="C44" s="227"/>
      <c r="D44" s="124"/>
      <c r="E44" s="115"/>
      <c r="F44" s="84"/>
      <c r="G44" s="74"/>
      <c r="H44" s="84"/>
      <c r="I44" s="126"/>
    </row>
    <row r="45" spans="1:9" ht="13.5" customHeight="1" x14ac:dyDescent="0.3">
      <c r="B45" s="376" t="s">
        <v>542</v>
      </c>
    </row>
  </sheetData>
  <mergeCells count="56">
    <mergeCell ref="D43:E43"/>
    <mergeCell ref="G16:I16"/>
    <mergeCell ref="G17:H17"/>
    <mergeCell ref="E41:F41"/>
    <mergeCell ref="G41:H41"/>
    <mergeCell ref="D42:E42"/>
    <mergeCell ref="G42:H42"/>
    <mergeCell ref="D36:I36"/>
    <mergeCell ref="D39:F39"/>
    <mergeCell ref="G39:I39"/>
    <mergeCell ref="E40:F40"/>
    <mergeCell ref="G40:H40"/>
    <mergeCell ref="G29:H29"/>
    <mergeCell ref="G30:H30"/>
    <mergeCell ref="G20:H20"/>
    <mergeCell ref="D19:E19"/>
    <mergeCell ref="G19:H19"/>
    <mergeCell ref="A1:A10"/>
    <mergeCell ref="D2:I2"/>
    <mergeCell ref="D5:F5"/>
    <mergeCell ref="G5:I5"/>
    <mergeCell ref="G6:H6"/>
    <mergeCell ref="D9:E9"/>
    <mergeCell ref="E6:F6"/>
    <mergeCell ref="E7:F7"/>
    <mergeCell ref="G7:H7"/>
    <mergeCell ref="D8:E8"/>
    <mergeCell ref="G8:H8"/>
    <mergeCell ref="G9:H9"/>
    <mergeCell ref="C2:C7"/>
    <mergeCell ref="B2:B9"/>
    <mergeCell ref="B13:B20"/>
    <mergeCell ref="A35:A44"/>
    <mergeCell ref="A12:A21"/>
    <mergeCell ref="A23:A33"/>
    <mergeCell ref="B36:B43"/>
    <mergeCell ref="C36:C41"/>
    <mergeCell ref="C13:C18"/>
    <mergeCell ref="B24:B32"/>
    <mergeCell ref="C24:C29"/>
    <mergeCell ref="G43:H43"/>
    <mergeCell ref="D33:E33"/>
    <mergeCell ref="D16:F16"/>
    <mergeCell ref="D20:E20"/>
    <mergeCell ref="E17:F17"/>
    <mergeCell ref="E18:F18"/>
    <mergeCell ref="D32:E32"/>
    <mergeCell ref="E29:F29"/>
    <mergeCell ref="D31:E31"/>
    <mergeCell ref="D24:I24"/>
    <mergeCell ref="D27:F27"/>
    <mergeCell ref="G27:I27"/>
    <mergeCell ref="G18:H18"/>
    <mergeCell ref="G32:H32"/>
    <mergeCell ref="E28:F28"/>
    <mergeCell ref="G28:H28"/>
  </mergeCells>
  <hyperlinks>
    <hyperlink ref="B10" r:id="rId1" xr:uid="{CCD49239-9E02-48B0-8D49-DC37E289B756}"/>
    <hyperlink ref="B21" r:id="rId2" xr:uid="{6F91F91A-2D01-48F2-B968-6EED747292E4}"/>
    <hyperlink ref="B33" r:id="rId3" xr:uid="{A526A084-8EAE-4F41-83A3-E5DBA59CE38E}"/>
    <hyperlink ref="B44" r:id="rId4" xr:uid="{DC857781-963A-4DE2-A1DA-91A18E79A4B7}"/>
  </hyperlinks>
  <pageMargins left="0.51181102362204722" right="0.47244094488188981" top="0.74803149606299213" bottom="0.74803149606299213" header="0.31496062992125984" footer="0.31496062992125984"/>
  <pageSetup paperSize="9" scale="76" orientation="portrait" r:id="rId5"/>
  <headerFooter>
    <oddHeader>&amp;C&amp;12Soft Seating</oddHeader>
    <oddFooter>&amp;C&amp;11&amp;A</oddFooter>
  </headerFooter>
  <drawing r:id="rId6"/>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List17">
    <pageSetUpPr fitToPage="1"/>
  </sheetPr>
  <dimension ref="A1:I44"/>
  <sheetViews>
    <sheetView topLeftCell="A7" zoomScale="90" zoomScaleNormal="90" zoomScaleSheetLayoutView="90" workbookViewId="0">
      <selection activeCell="D42" sqref="D42:E42"/>
    </sheetView>
  </sheetViews>
  <sheetFormatPr defaultColWidth="14.44140625" defaultRowHeight="15" customHeight="1" x14ac:dyDescent="0.3"/>
  <cols>
    <col min="1" max="1" width="2.44140625" style="12" customWidth="1"/>
    <col min="2" max="2" width="19.21875" customWidth="1"/>
    <col min="3" max="3" width="50.77734375" customWidth="1"/>
    <col min="4" max="9" width="10.77734375" customWidth="1"/>
    <col min="10" max="10" width="27.21875" bestFit="1" customWidth="1"/>
    <col min="11" max="11" width="9.21875" customWidth="1"/>
    <col min="12" max="12" width="10" customWidth="1"/>
    <col min="13" max="26" width="8.77734375" customWidth="1"/>
  </cols>
  <sheetData>
    <row r="1" spans="1:9" ht="18" customHeight="1" x14ac:dyDescent="0.3">
      <c r="A1" s="527" t="s">
        <v>366</v>
      </c>
      <c r="B1" s="213" t="s">
        <v>111</v>
      </c>
      <c r="C1" s="295"/>
      <c r="D1" s="100">
        <v>0</v>
      </c>
      <c r="E1" s="123" t="s">
        <v>270</v>
      </c>
      <c r="F1" s="100" t="s">
        <v>271</v>
      </c>
      <c r="G1" s="100" t="s">
        <v>64</v>
      </c>
      <c r="H1" s="104" t="s">
        <v>22</v>
      </c>
      <c r="I1" s="101"/>
    </row>
    <row r="2" spans="1:9" ht="14.25" customHeight="1" x14ac:dyDescent="0.3">
      <c r="A2" s="555"/>
      <c r="B2" s="469"/>
      <c r="C2" s="421" t="s">
        <v>466</v>
      </c>
      <c r="D2" s="47"/>
      <c r="E2" s="47"/>
      <c r="F2" s="47"/>
      <c r="G2" s="47"/>
      <c r="H2" s="113"/>
      <c r="I2" s="112"/>
    </row>
    <row r="3" spans="1:9" ht="18" customHeight="1" x14ac:dyDescent="0.3">
      <c r="A3" s="555"/>
      <c r="B3" s="469"/>
      <c r="C3" s="421"/>
      <c r="D3" s="174" t="s">
        <v>27</v>
      </c>
      <c r="E3" s="15">
        <f>'obsah 1'!E197*'obsah 1'!D5</f>
        <v>10201</v>
      </c>
      <c r="F3" s="15">
        <f>'obsah 1'!F197*'obsah 1'!D5</f>
        <v>11376</v>
      </c>
      <c r="G3" s="15">
        <f>'obsah 1'!G197*'obsah 1'!D5</f>
        <v>13388</v>
      </c>
      <c r="H3" s="15">
        <f>'obsah 1'!H197*'obsah 1'!D5</f>
        <v>18926</v>
      </c>
      <c r="I3" s="120"/>
    </row>
    <row r="4" spans="1:9" ht="14.25" customHeight="1" x14ac:dyDescent="0.3">
      <c r="A4" s="555"/>
      <c r="B4" s="469"/>
      <c r="C4" s="421"/>
      <c r="D4" s="43"/>
      <c r="E4" s="43">
        <v>8827</v>
      </c>
      <c r="F4" s="43">
        <v>8936</v>
      </c>
      <c r="G4" s="43">
        <v>10140</v>
      </c>
      <c r="H4" s="43">
        <v>14177</v>
      </c>
      <c r="I4" s="111"/>
    </row>
    <row r="5" spans="1:9" ht="14.25" customHeight="1" x14ac:dyDescent="0.3">
      <c r="A5" s="555"/>
      <c r="B5" s="469"/>
      <c r="C5" s="421"/>
      <c r="D5" s="405" t="s">
        <v>12</v>
      </c>
      <c r="E5" s="514"/>
      <c r="F5" s="514"/>
      <c r="G5" s="427" t="s">
        <v>66</v>
      </c>
      <c r="H5" s="442"/>
      <c r="I5" s="443"/>
    </row>
    <row r="6" spans="1:9" ht="14.25" customHeight="1" x14ac:dyDescent="0.3">
      <c r="A6" s="555"/>
      <c r="B6" s="469"/>
      <c r="C6" s="421"/>
      <c r="D6" s="19" t="s">
        <v>14</v>
      </c>
      <c r="E6" s="419" t="s">
        <v>112</v>
      </c>
      <c r="F6" s="444"/>
      <c r="G6" s="445" t="s">
        <v>15</v>
      </c>
      <c r="H6" s="444"/>
      <c r="I6" s="44">
        <v>76</v>
      </c>
    </row>
    <row r="7" spans="1:9" ht="14.25" customHeight="1" x14ac:dyDescent="0.3">
      <c r="A7" s="555"/>
      <c r="B7" s="469"/>
      <c r="C7" s="421"/>
      <c r="D7" s="19" t="s">
        <v>16</v>
      </c>
      <c r="E7" s="419" t="s">
        <v>209</v>
      </c>
      <c r="F7" s="444"/>
      <c r="G7" s="445" t="s">
        <v>17</v>
      </c>
      <c r="H7" s="444"/>
      <c r="I7" s="44">
        <v>83</v>
      </c>
    </row>
    <row r="8" spans="1:9" ht="14.25" customHeight="1" x14ac:dyDescent="0.3">
      <c r="A8" s="555"/>
      <c r="B8" s="469"/>
      <c r="C8" s="228" t="s">
        <v>189</v>
      </c>
      <c r="D8" s="445"/>
      <c r="E8" s="444"/>
      <c r="F8" s="22"/>
      <c r="G8" s="445" t="s">
        <v>21</v>
      </c>
      <c r="H8" s="444"/>
      <c r="I8" s="44">
        <v>76</v>
      </c>
    </row>
    <row r="9" spans="1:9" ht="14.25" customHeight="1" x14ac:dyDescent="0.3">
      <c r="A9" s="555"/>
      <c r="B9" s="469"/>
      <c r="C9" s="225" t="s">
        <v>346</v>
      </c>
      <c r="D9" s="475"/>
      <c r="E9" s="444"/>
      <c r="F9" s="22"/>
      <c r="G9" s="125" t="s">
        <v>20</v>
      </c>
      <c r="H9" s="22"/>
      <c r="I9" s="44">
        <v>40</v>
      </c>
    </row>
    <row r="10" spans="1:9" ht="14.25" customHeight="1" thickBot="1" x14ac:dyDescent="0.35">
      <c r="A10" s="556"/>
      <c r="B10" s="88" t="s">
        <v>242</v>
      </c>
      <c r="C10" s="227"/>
      <c r="D10" s="124"/>
      <c r="E10" s="115"/>
      <c r="F10" s="84"/>
      <c r="G10" s="448" t="s">
        <v>299</v>
      </c>
      <c r="H10" s="449"/>
      <c r="I10" s="54" t="s">
        <v>113</v>
      </c>
    </row>
    <row r="11" spans="1:9" ht="10.199999999999999" customHeight="1" thickBot="1" x14ac:dyDescent="0.35">
      <c r="B11" s="189"/>
    </row>
    <row r="12" spans="1:9" ht="18" customHeight="1" x14ac:dyDescent="0.3">
      <c r="A12" s="527" t="s">
        <v>366</v>
      </c>
      <c r="B12" s="213" t="s">
        <v>114</v>
      </c>
      <c r="C12" s="73"/>
      <c r="D12" s="100">
        <v>0</v>
      </c>
      <c r="E12" s="123" t="s">
        <v>270</v>
      </c>
      <c r="F12" s="100" t="s">
        <v>271</v>
      </c>
      <c r="G12" s="100" t="s">
        <v>64</v>
      </c>
      <c r="H12" s="104" t="s">
        <v>22</v>
      </c>
      <c r="I12" s="101"/>
    </row>
    <row r="13" spans="1:9" ht="14.25" customHeight="1" x14ac:dyDescent="0.3">
      <c r="A13" s="555"/>
      <c r="B13" s="542"/>
      <c r="C13" s="421" t="s">
        <v>467</v>
      </c>
      <c r="D13" s="47"/>
      <c r="E13" s="47"/>
      <c r="F13" s="47"/>
      <c r="G13" s="47"/>
      <c r="H13" s="113"/>
      <c r="I13" s="112"/>
    </row>
    <row r="14" spans="1:9" ht="18" customHeight="1" x14ac:dyDescent="0.3">
      <c r="A14" s="555"/>
      <c r="B14" s="542"/>
      <c r="C14" s="421"/>
      <c r="D14" s="174" t="s">
        <v>27</v>
      </c>
      <c r="E14" s="15">
        <f>'obsah 1'!E198</f>
        <v>15690</v>
      </c>
      <c r="F14" s="15">
        <f>'obsah 1'!F198</f>
        <v>17435</v>
      </c>
      <c r="G14" s="15">
        <f>'obsah 1'!G198</f>
        <v>20424</v>
      </c>
      <c r="H14" s="15">
        <f>'obsah 1'!H198</f>
        <v>28650</v>
      </c>
      <c r="I14" s="107"/>
    </row>
    <row r="15" spans="1:9" ht="14.25" customHeight="1" x14ac:dyDescent="0.3">
      <c r="A15" s="555"/>
      <c r="B15" s="542"/>
      <c r="C15" s="421"/>
      <c r="D15" s="43"/>
      <c r="E15" s="43">
        <v>13801</v>
      </c>
      <c r="F15" s="43">
        <v>13907</v>
      </c>
      <c r="G15" s="43">
        <v>15553</v>
      </c>
      <c r="H15" s="43">
        <v>20396</v>
      </c>
      <c r="I15" s="111"/>
    </row>
    <row r="16" spans="1:9" ht="14.25" customHeight="1" x14ac:dyDescent="0.3">
      <c r="A16" s="555"/>
      <c r="B16" s="542"/>
      <c r="C16" s="421"/>
      <c r="D16" s="405" t="s">
        <v>12</v>
      </c>
      <c r="E16" s="514"/>
      <c r="F16" s="514"/>
      <c r="G16" s="427" t="s">
        <v>66</v>
      </c>
      <c r="H16" s="442"/>
      <c r="I16" s="443"/>
    </row>
    <row r="17" spans="1:9" ht="14.25" customHeight="1" x14ac:dyDescent="0.3">
      <c r="A17" s="555"/>
      <c r="B17" s="542"/>
      <c r="C17" s="421"/>
      <c r="D17" s="19" t="s">
        <v>14</v>
      </c>
      <c r="E17" s="419" t="s">
        <v>115</v>
      </c>
      <c r="F17" s="444"/>
      <c r="G17" s="445" t="s">
        <v>15</v>
      </c>
      <c r="H17" s="444"/>
      <c r="I17" s="44">
        <v>76</v>
      </c>
    </row>
    <row r="18" spans="1:9" ht="14.25" customHeight="1" x14ac:dyDescent="0.3">
      <c r="A18" s="555"/>
      <c r="B18" s="542"/>
      <c r="C18" s="421"/>
      <c r="D18" s="19" t="s">
        <v>16</v>
      </c>
      <c r="E18" s="419" t="s">
        <v>210</v>
      </c>
      <c r="F18" s="444"/>
      <c r="G18" s="445" t="s">
        <v>17</v>
      </c>
      <c r="H18" s="444"/>
      <c r="I18" s="44">
        <v>146</v>
      </c>
    </row>
    <row r="19" spans="1:9" ht="14.25" customHeight="1" x14ac:dyDescent="0.3">
      <c r="A19" s="555"/>
      <c r="B19" s="542"/>
      <c r="C19" s="228" t="s">
        <v>188</v>
      </c>
      <c r="D19" s="544"/>
      <c r="E19" s="489"/>
      <c r="F19" s="163"/>
      <c r="G19" s="445" t="s">
        <v>21</v>
      </c>
      <c r="H19" s="444"/>
      <c r="I19" s="44">
        <v>76</v>
      </c>
    </row>
    <row r="20" spans="1:9" ht="14.25" customHeight="1" x14ac:dyDescent="0.3">
      <c r="A20" s="555"/>
      <c r="B20" s="542"/>
      <c r="C20" s="225" t="s">
        <v>346</v>
      </c>
      <c r="D20" s="436"/>
      <c r="E20" s="437"/>
      <c r="F20" s="136"/>
      <c r="G20" s="51" t="s">
        <v>20</v>
      </c>
      <c r="H20" s="163"/>
      <c r="I20" s="44">
        <v>40</v>
      </c>
    </row>
    <row r="21" spans="1:9" ht="14.25" customHeight="1" thickBot="1" x14ac:dyDescent="0.35">
      <c r="A21" s="556"/>
      <c r="B21" s="88" t="s">
        <v>242</v>
      </c>
      <c r="C21" s="227"/>
      <c r="D21" s="124"/>
      <c r="E21" s="115"/>
      <c r="F21" s="84"/>
      <c r="G21" s="440" t="s">
        <v>299</v>
      </c>
      <c r="H21" s="439"/>
      <c r="I21" s="277" t="s">
        <v>116</v>
      </c>
    </row>
    <row r="22" spans="1:9" ht="10.199999999999999" customHeight="1" thickBot="1" x14ac:dyDescent="0.35">
      <c r="B22" s="70"/>
    </row>
    <row r="23" spans="1:9" ht="18" customHeight="1" x14ac:dyDescent="0.3">
      <c r="A23" s="527" t="s">
        <v>366</v>
      </c>
      <c r="B23" s="211" t="s">
        <v>117</v>
      </c>
      <c r="C23" s="73"/>
      <c r="D23" s="100">
        <v>0</v>
      </c>
      <c r="E23" s="123" t="s">
        <v>270</v>
      </c>
      <c r="F23" s="100" t="s">
        <v>271</v>
      </c>
      <c r="G23" s="100" t="s">
        <v>64</v>
      </c>
      <c r="H23" s="104" t="s">
        <v>22</v>
      </c>
      <c r="I23" s="101"/>
    </row>
    <row r="24" spans="1:9" ht="14.25" customHeight="1" x14ac:dyDescent="0.3">
      <c r="A24" s="555"/>
      <c r="B24" s="469"/>
      <c r="C24" s="464" t="s">
        <v>468</v>
      </c>
      <c r="D24" s="457"/>
      <c r="E24" s="470"/>
      <c r="F24" s="470"/>
      <c r="G24" s="470"/>
      <c r="H24" s="470"/>
      <c r="I24" s="490"/>
    </row>
    <row r="25" spans="1:9" ht="18" customHeight="1" x14ac:dyDescent="0.3">
      <c r="A25" s="555"/>
      <c r="B25" s="469"/>
      <c r="C25" s="510"/>
      <c r="D25" s="174" t="s">
        <v>27</v>
      </c>
      <c r="E25" s="15">
        <f>'obsah 1'!E199*'obsah 1'!D5</f>
        <v>14062</v>
      </c>
      <c r="F25" s="15">
        <f>'obsah 1'!F199*'obsah 1'!D5</f>
        <v>16423</v>
      </c>
      <c r="G25" s="15">
        <f>'obsah 1'!G199*'obsah 1'!D5</f>
        <v>20467</v>
      </c>
      <c r="H25" s="174" t="s">
        <v>27</v>
      </c>
      <c r="I25" s="42"/>
    </row>
    <row r="26" spans="1:9" ht="14.25" customHeight="1" x14ac:dyDescent="0.3">
      <c r="A26" s="555"/>
      <c r="B26" s="469"/>
      <c r="C26" s="510"/>
      <c r="D26" s="43"/>
      <c r="E26" s="43">
        <v>12024</v>
      </c>
      <c r="F26" s="43">
        <v>12135</v>
      </c>
      <c r="G26" s="43">
        <v>14331</v>
      </c>
      <c r="H26" s="43"/>
      <c r="I26" s="83">
        <v>24534</v>
      </c>
    </row>
    <row r="27" spans="1:9" ht="14.25" customHeight="1" x14ac:dyDescent="0.3">
      <c r="A27" s="555"/>
      <c r="B27" s="469"/>
      <c r="C27" s="510"/>
      <c r="D27" s="405" t="s">
        <v>524</v>
      </c>
      <c r="E27" s="514"/>
      <c r="F27" s="514"/>
      <c r="G27" s="427" t="s">
        <v>66</v>
      </c>
      <c r="H27" s="442"/>
      <c r="I27" s="443"/>
    </row>
    <row r="28" spans="1:9" ht="14.25" customHeight="1" x14ac:dyDescent="0.3">
      <c r="A28" s="555"/>
      <c r="B28" s="469"/>
      <c r="C28" s="510"/>
      <c r="D28" s="19" t="s">
        <v>14</v>
      </c>
      <c r="E28" s="419" t="s">
        <v>118</v>
      </c>
      <c r="F28" s="444"/>
      <c r="G28" s="445" t="s">
        <v>15</v>
      </c>
      <c r="H28" s="444"/>
      <c r="I28" s="44">
        <v>116</v>
      </c>
    </row>
    <row r="29" spans="1:9" ht="14.25" customHeight="1" x14ac:dyDescent="0.3">
      <c r="A29" s="555"/>
      <c r="B29" s="469"/>
      <c r="C29" s="510"/>
      <c r="D29" s="19" t="s">
        <v>16</v>
      </c>
      <c r="E29" s="419" t="s">
        <v>211</v>
      </c>
      <c r="F29" s="444"/>
      <c r="G29" s="445" t="s">
        <v>17</v>
      </c>
      <c r="H29" s="444"/>
      <c r="I29" s="44">
        <v>70</v>
      </c>
    </row>
    <row r="30" spans="1:9" ht="14.25" customHeight="1" x14ac:dyDescent="0.3">
      <c r="A30" s="555"/>
      <c r="B30" s="469"/>
      <c r="C30" s="228" t="s">
        <v>217</v>
      </c>
      <c r="D30" s="475">
        <f>750*'obsah 1'!D6</f>
        <v>750</v>
      </c>
      <c r="E30" s="444"/>
      <c r="F30" s="22"/>
      <c r="G30" s="445" t="s">
        <v>21</v>
      </c>
      <c r="H30" s="444"/>
      <c r="I30" s="44">
        <v>79</v>
      </c>
    </row>
    <row r="31" spans="1:9" ht="14.25" customHeight="1" x14ac:dyDescent="0.3">
      <c r="A31" s="555"/>
      <c r="B31" s="469"/>
      <c r="C31" s="228" t="s">
        <v>191</v>
      </c>
      <c r="D31" s="475"/>
      <c r="E31" s="444"/>
      <c r="F31" s="22"/>
      <c r="G31" s="19" t="s">
        <v>20</v>
      </c>
      <c r="H31" s="22"/>
      <c r="I31" s="44">
        <v>40</v>
      </c>
    </row>
    <row r="32" spans="1:9" ht="14.25" customHeight="1" thickBot="1" x14ac:dyDescent="0.35">
      <c r="A32" s="556"/>
      <c r="B32" s="88" t="s">
        <v>242</v>
      </c>
      <c r="C32" s="227" t="s">
        <v>346</v>
      </c>
      <c r="D32" s="115"/>
      <c r="E32" s="115"/>
      <c r="F32" s="84"/>
      <c r="G32" s="448" t="s">
        <v>299</v>
      </c>
      <c r="H32" s="449"/>
      <c r="I32" s="54" t="s">
        <v>119</v>
      </c>
    </row>
    <row r="34" spans="1:9" ht="18" customHeight="1" x14ac:dyDescent="0.3">
      <c r="A34" s="527" t="s">
        <v>366</v>
      </c>
      <c r="B34" s="215" t="s">
        <v>120</v>
      </c>
      <c r="C34" s="293"/>
      <c r="D34" s="100">
        <v>0</v>
      </c>
      <c r="E34" s="123" t="s">
        <v>270</v>
      </c>
      <c r="F34" s="100" t="s">
        <v>271</v>
      </c>
      <c r="G34" s="100" t="s">
        <v>64</v>
      </c>
      <c r="H34" s="104" t="s">
        <v>22</v>
      </c>
      <c r="I34" s="101"/>
    </row>
    <row r="35" spans="1:9" ht="14.25" customHeight="1" x14ac:dyDescent="0.3">
      <c r="A35" s="555"/>
      <c r="B35" s="469"/>
      <c r="C35" s="464" t="s">
        <v>469</v>
      </c>
      <c r="D35" s="457"/>
      <c r="E35" s="470"/>
      <c r="F35" s="470"/>
      <c r="G35" s="470"/>
      <c r="H35" s="470"/>
      <c r="I35" s="490"/>
    </row>
    <row r="36" spans="1:9" ht="18" customHeight="1" x14ac:dyDescent="0.3">
      <c r="A36" s="555"/>
      <c r="B36" s="469"/>
      <c r="C36" s="510"/>
      <c r="D36" s="174" t="s">
        <v>27</v>
      </c>
      <c r="E36" s="15">
        <f>'obsah 1'!E200*'obsah 1'!D5</f>
        <v>21900</v>
      </c>
      <c r="F36" s="15">
        <f>'obsah 1'!F200*'obsah 1'!D5</f>
        <v>25972</v>
      </c>
      <c r="G36" s="15">
        <f>'obsah 1'!G200*'obsah 1'!D5</f>
        <v>32947</v>
      </c>
      <c r="H36" s="174" t="s">
        <v>27</v>
      </c>
      <c r="I36" s="42"/>
    </row>
    <row r="37" spans="1:9" ht="14.25" customHeight="1" x14ac:dyDescent="0.3">
      <c r="A37" s="555"/>
      <c r="B37" s="469"/>
      <c r="C37" s="510"/>
      <c r="D37" s="43"/>
      <c r="E37" s="43">
        <v>19750</v>
      </c>
      <c r="F37" s="43">
        <v>19861</v>
      </c>
      <c r="G37" s="43">
        <v>24257</v>
      </c>
      <c r="H37" s="43"/>
      <c r="I37" s="83">
        <v>41526</v>
      </c>
    </row>
    <row r="38" spans="1:9" ht="14.25" customHeight="1" x14ac:dyDescent="0.3">
      <c r="A38" s="555"/>
      <c r="B38" s="469"/>
      <c r="C38" s="510"/>
      <c r="D38" s="405" t="s">
        <v>524</v>
      </c>
      <c r="E38" s="514"/>
      <c r="F38" s="514"/>
      <c r="G38" s="427" t="s">
        <v>66</v>
      </c>
      <c r="H38" s="442"/>
      <c r="I38" s="443"/>
    </row>
    <row r="39" spans="1:9" ht="14.25" customHeight="1" x14ac:dyDescent="0.3">
      <c r="A39" s="555"/>
      <c r="B39" s="469"/>
      <c r="C39" s="510"/>
      <c r="D39" s="19" t="s">
        <v>14</v>
      </c>
      <c r="E39" s="419" t="s">
        <v>121</v>
      </c>
      <c r="F39" s="444"/>
      <c r="G39" s="445" t="s">
        <v>15</v>
      </c>
      <c r="H39" s="444"/>
      <c r="I39" s="44">
        <v>116</v>
      </c>
    </row>
    <row r="40" spans="1:9" ht="14.25" customHeight="1" x14ac:dyDescent="0.3">
      <c r="A40" s="555"/>
      <c r="B40" s="469"/>
      <c r="C40" s="510"/>
      <c r="D40" s="19" t="s">
        <v>16</v>
      </c>
      <c r="E40" s="419" t="s">
        <v>212</v>
      </c>
      <c r="F40" s="444"/>
      <c r="G40" s="445" t="s">
        <v>17</v>
      </c>
      <c r="H40" s="444"/>
      <c r="I40" s="44">
        <v>129</v>
      </c>
    </row>
    <row r="41" spans="1:9" ht="14.25" customHeight="1" x14ac:dyDescent="0.3">
      <c r="A41" s="555"/>
      <c r="B41" s="469"/>
      <c r="C41" s="228" t="s">
        <v>217</v>
      </c>
      <c r="D41" s="475">
        <f>750*'obsah 1'!D6</f>
        <v>750</v>
      </c>
      <c r="E41" s="444"/>
      <c r="F41" s="22"/>
      <c r="G41" s="445" t="s">
        <v>21</v>
      </c>
      <c r="H41" s="444"/>
      <c r="I41" s="44">
        <v>79</v>
      </c>
    </row>
    <row r="42" spans="1:9" ht="14.25" customHeight="1" x14ac:dyDescent="0.3">
      <c r="A42" s="555"/>
      <c r="B42" s="469"/>
      <c r="C42" s="225" t="s">
        <v>190</v>
      </c>
      <c r="D42" s="475"/>
      <c r="E42" s="444"/>
      <c r="F42" s="22"/>
      <c r="G42" s="19" t="s">
        <v>20</v>
      </c>
      <c r="H42" s="22"/>
      <c r="I42" s="44">
        <v>40</v>
      </c>
    </row>
    <row r="43" spans="1:9" ht="14.25" customHeight="1" thickBot="1" x14ac:dyDescent="0.35">
      <c r="A43" s="556"/>
      <c r="B43" s="88" t="s">
        <v>242</v>
      </c>
      <c r="C43" s="227" t="s">
        <v>346</v>
      </c>
      <c r="D43" s="115"/>
      <c r="E43" s="115"/>
      <c r="F43" s="84"/>
      <c r="G43" s="448" t="s">
        <v>299</v>
      </c>
      <c r="H43" s="449"/>
      <c r="I43" s="54" t="s">
        <v>122</v>
      </c>
    </row>
    <row r="44" spans="1:9" ht="13.5" customHeight="1" x14ac:dyDescent="0.3">
      <c r="B44" s="376" t="s">
        <v>542</v>
      </c>
    </row>
  </sheetData>
  <mergeCells count="54">
    <mergeCell ref="B2:B9"/>
    <mergeCell ref="B13:B20"/>
    <mergeCell ref="B24:B31"/>
    <mergeCell ref="B35:B42"/>
    <mergeCell ref="C2:C7"/>
    <mergeCell ref="C13:C18"/>
    <mergeCell ref="A12:A21"/>
    <mergeCell ref="D16:F16"/>
    <mergeCell ref="E17:F17"/>
    <mergeCell ref="D38:F38"/>
    <mergeCell ref="D41:E41"/>
    <mergeCell ref="D27:F27"/>
    <mergeCell ref="G32:H32"/>
    <mergeCell ref="A1:A10"/>
    <mergeCell ref="D5:F5"/>
    <mergeCell ref="D8:E8"/>
    <mergeCell ref="D9:E9"/>
    <mergeCell ref="E6:F6"/>
    <mergeCell ref="E7:F7"/>
    <mergeCell ref="E29:F29"/>
    <mergeCell ref="G29:H29"/>
    <mergeCell ref="D30:E30"/>
    <mergeCell ref="G30:H30"/>
    <mergeCell ref="D31:E31"/>
    <mergeCell ref="G17:H17"/>
    <mergeCell ref="G18:H18"/>
    <mergeCell ref="G19:H19"/>
    <mergeCell ref="D24:I24"/>
    <mergeCell ref="G21:H21"/>
    <mergeCell ref="D20:E20"/>
    <mergeCell ref="E18:F18"/>
    <mergeCell ref="D19:E19"/>
    <mergeCell ref="G5:I5"/>
    <mergeCell ref="G6:H6"/>
    <mergeCell ref="G7:H7"/>
    <mergeCell ref="G8:H8"/>
    <mergeCell ref="G16:I16"/>
    <mergeCell ref="G10:H10"/>
    <mergeCell ref="D42:E42"/>
    <mergeCell ref="E39:F39"/>
    <mergeCell ref="G39:H39"/>
    <mergeCell ref="A23:A32"/>
    <mergeCell ref="A34:A43"/>
    <mergeCell ref="C24:C29"/>
    <mergeCell ref="C35:C40"/>
    <mergeCell ref="G27:I27"/>
    <mergeCell ref="E40:F40"/>
    <mergeCell ref="G40:H40"/>
    <mergeCell ref="G41:H41"/>
    <mergeCell ref="G43:H43"/>
    <mergeCell ref="G28:H28"/>
    <mergeCell ref="E28:F28"/>
    <mergeCell ref="D35:I35"/>
    <mergeCell ref="G38:I38"/>
  </mergeCells>
  <hyperlinks>
    <hyperlink ref="B10" r:id="rId1" xr:uid="{164B1D69-456B-4C0F-806E-0B471ABD8D75}"/>
    <hyperlink ref="B21" r:id="rId2" xr:uid="{FA81D500-EA5C-4D0D-B77C-398A575CB37A}"/>
    <hyperlink ref="B32" r:id="rId3" xr:uid="{0C723613-4DDA-42D5-B106-835FCBF2AFA5}"/>
    <hyperlink ref="B43" r:id="rId4" xr:uid="{A86BAEAD-474C-48C4-A2CD-D46D8392C86F}"/>
  </hyperlinks>
  <pageMargins left="0.51181102362204722" right="0.47244094488188981" top="0.74803149606299213" bottom="0.74803149606299213" header="0.31496062992125984" footer="0.31496062992125984"/>
  <pageSetup paperSize="9" scale="76" orientation="portrait" r:id="rId5"/>
  <headerFooter>
    <oddHeader>&amp;C&amp;12Soft Seating</oddHeader>
    <oddFooter>&amp;C&amp;11&amp;A</oddFooter>
  </headerFooter>
  <drawing r:id="rId6"/>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List18">
    <pageSetUpPr fitToPage="1"/>
  </sheetPr>
  <dimension ref="A1:I60"/>
  <sheetViews>
    <sheetView topLeftCell="A16" zoomScale="90" zoomScaleNormal="90" zoomScaleSheetLayoutView="90" workbookViewId="0">
      <selection activeCell="D33" sqref="D33:E33"/>
    </sheetView>
  </sheetViews>
  <sheetFormatPr defaultColWidth="14.44140625" defaultRowHeight="15" customHeight="1" x14ac:dyDescent="0.3"/>
  <cols>
    <col min="1" max="1" width="2.44140625" style="12" customWidth="1"/>
    <col min="2" max="2" width="19.21875" customWidth="1"/>
    <col min="3" max="3" width="50.77734375" customWidth="1"/>
    <col min="4" max="9" width="10.77734375" customWidth="1"/>
    <col min="10" max="10" width="13.21875" bestFit="1" customWidth="1"/>
    <col min="11" max="26" width="8.77734375" customWidth="1"/>
  </cols>
  <sheetData>
    <row r="1" spans="1:9" ht="18" customHeight="1" x14ac:dyDescent="0.3">
      <c r="A1" s="527" t="s">
        <v>366</v>
      </c>
      <c r="B1" s="213" t="s">
        <v>123</v>
      </c>
      <c r="C1" s="188"/>
      <c r="D1" s="100">
        <v>0</v>
      </c>
      <c r="E1" s="123" t="s">
        <v>270</v>
      </c>
      <c r="F1" s="100" t="s">
        <v>271</v>
      </c>
      <c r="G1" s="100" t="s">
        <v>64</v>
      </c>
      <c r="H1" s="104" t="s">
        <v>22</v>
      </c>
      <c r="I1" s="101"/>
    </row>
    <row r="2" spans="1:9" ht="14.25" customHeight="1" x14ac:dyDescent="0.3">
      <c r="A2" s="555"/>
      <c r="B2" s="469"/>
      <c r="C2" s="421" t="s">
        <v>470</v>
      </c>
      <c r="D2" s="457"/>
      <c r="E2" s="470"/>
      <c r="F2" s="470"/>
      <c r="G2" s="470"/>
      <c r="H2" s="470"/>
      <c r="I2" s="490"/>
    </row>
    <row r="3" spans="1:9" ht="18" customHeight="1" x14ac:dyDescent="0.3">
      <c r="A3" s="555"/>
      <c r="B3" s="469"/>
      <c r="C3" s="421"/>
      <c r="D3" s="174" t="s">
        <v>27</v>
      </c>
      <c r="E3" s="15">
        <f>'obsah 1'!E202*'obsah 1'!D5</f>
        <v>8710</v>
      </c>
      <c r="F3" s="15">
        <f>'obsah 1'!F202*'obsah 1'!D5</f>
        <v>9668</v>
      </c>
      <c r="G3" s="15">
        <f>'obsah 1'!G202*'obsah 1'!D5</f>
        <v>11310</v>
      </c>
      <c r="H3" s="15">
        <f>'obsah 1'!H202*'obsah 1'!D5</f>
        <v>15826</v>
      </c>
      <c r="I3" s="110"/>
    </row>
    <row r="4" spans="1:9" ht="14.25" customHeight="1" x14ac:dyDescent="0.3">
      <c r="A4" s="555"/>
      <c r="B4" s="469"/>
      <c r="C4" s="421"/>
      <c r="D4" s="43"/>
      <c r="E4" s="43">
        <v>9602</v>
      </c>
      <c r="F4" s="43">
        <v>9710</v>
      </c>
      <c r="G4" s="43">
        <v>10914</v>
      </c>
      <c r="H4" s="43">
        <v>14951</v>
      </c>
      <c r="I4" s="111"/>
    </row>
    <row r="5" spans="1:9" ht="14.25" customHeight="1" x14ac:dyDescent="0.3">
      <c r="A5" s="555"/>
      <c r="B5" s="469"/>
      <c r="C5" s="421"/>
      <c r="D5" s="427" t="s">
        <v>12</v>
      </c>
      <c r="E5" s="442"/>
      <c r="F5" s="442"/>
      <c r="G5" s="427" t="s">
        <v>95</v>
      </c>
      <c r="H5" s="442"/>
      <c r="I5" s="443"/>
    </row>
    <row r="6" spans="1:9" ht="14.25" customHeight="1" x14ac:dyDescent="0.3">
      <c r="A6" s="555"/>
      <c r="B6" s="469"/>
      <c r="C6" s="421"/>
      <c r="D6" s="19" t="s">
        <v>14</v>
      </c>
      <c r="E6" s="419" t="s">
        <v>124</v>
      </c>
      <c r="F6" s="444"/>
      <c r="G6" s="445" t="s">
        <v>15</v>
      </c>
      <c r="H6" s="444"/>
      <c r="I6" s="44">
        <v>76.5</v>
      </c>
    </row>
    <row r="7" spans="1:9" ht="14.25" customHeight="1" x14ac:dyDescent="0.3">
      <c r="A7" s="555"/>
      <c r="B7" s="469"/>
      <c r="C7" s="421"/>
      <c r="D7" s="19" t="s">
        <v>16</v>
      </c>
      <c r="E7" s="419" t="s">
        <v>192</v>
      </c>
      <c r="F7" s="444"/>
      <c r="G7" s="445" t="s">
        <v>17</v>
      </c>
      <c r="H7" s="444"/>
      <c r="I7" s="44">
        <v>81</v>
      </c>
    </row>
    <row r="8" spans="1:9" ht="14.25" customHeight="1" x14ac:dyDescent="0.3">
      <c r="A8" s="555"/>
      <c r="B8" s="469"/>
      <c r="C8" s="229" t="s">
        <v>301</v>
      </c>
      <c r="D8" s="550">
        <f>1028*'obsah 1'!D6</f>
        <v>1028</v>
      </c>
      <c r="E8" s="489"/>
      <c r="F8" s="22"/>
      <c r="G8" s="445" t="s">
        <v>21</v>
      </c>
      <c r="H8" s="444"/>
      <c r="I8" s="44">
        <v>84</v>
      </c>
    </row>
    <row r="9" spans="1:9" ht="14.25" customHeight="1" x14ac:dyDescent="0.3">
      <c r="A9" s="555"/>
      <c r="B9" s="469"/>
      <c r="C9" s="229" t="s">
        <v>345</v>
      </c>
      <c r="D9" s="550"/>
      <c r="E9" s="489"/>
      <c r="F9" s="163"/>
      <c r="G9" s="19" t="s">
        <v>20</v>
      </c>
      <c r="H9" s="22"/>
      <c r="I9" s="44">
        <v>41</v>
      </c>
    </row>
    <row r="10" spans="1:9" ht="14.25" customHeight="1" x14ac:dyDescent="0.3">
      <c r="A10" s="555"/>
      <c r="B10" s="469"/>
      <c r="C10" s="225" t="s">
        <v>346</v>
      </c>
      <c r="D10" s="174"/>
      <c r="E10" s="158"/>
      <c r="F10" s="136"/>
      <c r="G10" s="452" t="s">
        <v>299</v>
      </c>
      <c r="H10" s="561"/>
      <c r="I10" s="369" t="s">
        <v>125</v>
      </c>
    </row>
    <row r="11" spans="1:9" ht="14.25" customHeight="1" thickBot="1" x14ac:dyDescent="0.35">
      <c r="A11" s="556"/>
      <c r="B11" s="88" t="s">
        <v>242</v>
      </c>
      <c r="C11" s="230"/>
      <c r="D11" s="124">
        <v>1028</v>
      </c>
      <c r="E11" s="115"/>
      <c r="F11" s="84"/>
      <c r="G11" s="532"/>
      <c r="H11" s="545"/>
      <c r="I11" s="126"/>
    </row>
    <row r="12" spans="1:9" ht="10.199999999999999" customHeight="1" thickBot="1" x14ac:dyDescent="0.35">
      <c r="B12" s="70"/>
    </row>
    <row r="13" spans="1:9" ht="18" customHeight="1" x14ac:dyDescent="0.3">
      <c r="A13" s="527" t="s">
        <v>366</v>
      </c>
      <c r="B13" s="213" t="s">
        <v>126</v>
      </c>
      <c r="C13" s="73"/>
      <c r="D13" s="100">
        <v>0</v>
      </c>
      <c r="E13" s="123" t="s">
        <v>270</v>
      </c>
      <c r="F13" s="100" t="s">
        <v>271</v>
      </c>
      <c r="G13" s="100" t="s">
        <v>64</v>
      </c>
      <c r="H13" s="104" t="s">
        <v>22</v>
      </c>
      <c r="I13" s="101"/>
    </row>
    <row r="14" spans="1:9" ht="14.25" customHeight="1" x14ac:dyDescent="0.3">
      <c r="A14" s="555"/>
      <c r="B14" s="542"/>
      <c r="C14" s="421" t="s">
        <v>471</v>
      </c>
      <c r="D14" s="457"/>
      <c r="E14" s="470"/>
      <c r="F14" s="470"/>
      <c r="G14" s="470"/>
      <c r="H14" s="470"/>
      <c r="I14" s="490"/>
    </row>
    <row r="15" spans="1:9" ht="18" customHeight="1" x14ac:dyDescent="0.3">
      <c r="A15" s="555"/>
      <c r="B15" s="542"/>
      <c r="C15" s="421"/>
      <c r="D15" s="174" t="s">
        <v>27</v>
      </c>
      <c r="E15" s="15">
        <f>'obsah 1'!E203*'obsah 1'!D5</f>
        <v>11696</v>
      </c>
      <c r="F15" s="15">
        <f>'obsah 1'!F203*'obsah 1'!D5</f>
        <v>12974</v>
      </c>
      <c r="G15" s="15">
        <f>'obsah 1'!G203*'obsah 1'!D5</f>
        <v>15162</v>
      </c>
      <c r="H15" s="15">
        <f>'obsah 1'!H203*'obsah 1'!D5</f>
        <v>21184</v>
      </c>
      <c r="I15" s="120"/>
    </row>
    <row r="16" spans="1:9" ht="14.25" customHeight="1" x14ac:dyDescent="0.3">
      <c r="A16" s="555"/>
      <c r="B16" s="542"/>
      <c r="C16" s="421"/>
      <c r="D16" s="43"/>
      <c r="E16" s="43">
        <v>13070</v>
      </c>
      <c r="F16" s="43">
        <v>13178</v>
      </c>
      <c r="G16" s="43">
        <v>14824</v>
      </c>
      <c r="H16" s="43">
        <v>19667</v>
      </c>
      <c r="I16" s="111"/>
    </row>
    <row r="17" spans="1:9" ht="14.25" customHeight="1" x14ac:dyDescent="0.3">
      <c r="A17" s="555"/>
      <c r="B17" s="542"/>
      <c r="C17" s="421"/>
      <c r="D17" s="427" t="s">
        <v>12</v>
      </c>
      <c r="E17" s="442"/>
      <c r="F17" s="442"/>
      <c r="G17" s="427" t="s">
        <v>66</v>
      </c>
      <c r="H17" s="442"/>
      <c r="I17" s="443"/>
    </row>
    <row r="18" spans="1:9" ht="14.25" customHeight="1" x14ac:dyDescent="0.3">
      <c r="A18" s="555"/>
      <c r="B18" s="542"/>
      <c r="C18" s="421"/>
      <c r="D18" s="19" t="s">
        <v>14</v>
      </c>
      <c r="E18" s="419" t="s">
        <v>127</v>
      </c>
      <c r="F18" s="444"/>
      <c r="G18" s="445" t="s">
        <v>15</v>
      </c>
      <c r="H18" s="444"/>
      <c r="I18" s="44">
        <v>76.5</v>
      </c>
    </row>
    <row r="19" spans="1:9" ht="14.25" customHeight="1" x14ac:dyDescent="0.3">
      <c r="A19" s="555"/>
      <c r="B19" s="542"/>
      <c r="C19" s="421"/>
      <c r="D19" s="19" t="s">
        <v>16</v>
      </c>
      <c r="E19" s="419" t="s">
        <v>213</v>
      </c>
      <c r="F19" s="444"/>
      <c r="G19" s="445" t="s">
        <v>17</v>
      </c>
      <c r="H19" s="444"/>
      <c r="I19" s="44">
        <v>139</v>
      </c>
    </row>
    <row r="20" spans="1:9" ht="14.25" customHeight="1" x14ac:dyDescent="0.3">
      <c r="A20" s="555"/>
      <c r="B20" s="542"/>
      <c r="C20" s="228" t="s">
        <v>301</v>
      </c>
      <c r="D20" s="550">
        <f>1028*'obsah 1'!D6</f>
        <v>1028</v>
      </c>
      <c r="E20" s="489"/>
      <c r="F20" s="22"/>
      <c r="G20" s="445" t="s">
        <v>21</v>
      </c>
      <c r="H20" s="444"/>
      <c r="I20" s="44">
        <v>84</v>
      </c>
    </row>
    <row r="21" spans="1:9" ht="14.25" customHeight="1" x14ac:dyDescent="0.3">
      <c r="A21" s="555"/>
      <c r="B21" s="542"/>
      <c r="C21" s="228" t="s">
        <v>347</v>
      </c>
      <c r="D21" s="550"/>
      <c r="E21" s="489"/>
      <c r="F21" s="163"/>
      <c r="G21" s="51" t="s">
        <v>20</v>
      </c>
      <c r="H21" s="163"/>
      <c r="I21" s="184">
        <v>41</v>
      </c>
    </row>
    <row r="22" spans="1:9" ht="14.25" customHeight="1" x14ac:dyDescent="0.3">
      <c r="A22" s="555"/>
      <c r="B22" s="542"/>
      <c r="C22" s="225" t="s">
        <v>346</v>
      </c>
      <c r="D22" s="174"/>
      <c r="E22" s="158"/>
      <c r="F22" s="136"/>
      <c r="G22" s="530" t="s">
        <v>299</v>
      </c>
      <c r="H22" s="437"/>
      <c r="I22" s="137" t="s">
        <v>128</v>
      </c>
    </row>
    <row r="23" spans="1:9" ht="14.25" customHeight="1" thickBot="1" x14ac:dyDescent="0.35">
      <c r="A23" s="556"/>
      <c r="B23" s="88" t="s">
        <v>242</v>
      </c>
      <c r="C23" s="230"/>
      <c r="D23" s="124">
        <v>1028</v>
      </c>
      <c r="E23" s="115"/>
      <c r="F23" s="84"/>
      <c r="G23" s="532"/>
      <c r="H23" s="545"/>
      <c r="I23" s="126"/>
    </row>
    <row r="24" spans="1:9" ht="10.199999999999999" customHeight="1" thickBot="1" x14ac:dyDescent="0.35"/>
    <row r="25" spans="1:9" ht="18" customHeight="1" x14ac:dyDescent="0.3">
      <c r="A25" s="527" t="s">
        <v>366</v>
      </c>
      <c r="B25" s="213" t="s">
        <v>129</v>
      </c>
      <c r="C25" s="73"/>
      <c r="D25" s="100">
        <v>0</v>
      </c>
      <c r="E25" s="123" t="s">
        <v>270</v>
      </c>
      <c r="F25" s="100" t="s">
        <v>271</v>
      </c>
      <c r="G25" s="100" t="s">
        <v>64</v>
      </c>
      <c r="H25" s="104" t="s">
        <v>22</v>
      </c>
      <c r="I25" s="101"/>
    </row>
    <row r="26" spans="1:9" ht="14.25" customHeight="1" x14ac:dyDescent="0.3">
      <c r="A26" s="555"/>
      <c r="B26" s="469"/>
      <c r="C26" s="421" t="s">
        <v>472</v>
      </c>
      <c r="D26" s="457"/>
      <c r="E26" s="470"/>
      <c r="F26" s="470"/>
      <c r="G26" s="470"/>
      <c r="H26" s="470"/>
      <c r="I26" s="490"/>
    </row>
    <row r="27" spans="1:9" ht="18" customHeight="1" x14ac:dyDescent="0.3">
      <c r="A27" s="555"/>
      <c r="B27" s="469"/>
      <c r="C27" s="421"/>
      <c r="D27" s="174" t="s">
        <v>27</v>
      </c>
      <c r="E27" s="15">
        <f>'obsah 1'!E204*'obsah 1'!D5</f>
        <v>15692</v>
      </c>
      <c r="F27" s="15">
        <f>'obsah 1'!F204*'obsah 1'!D5</f>
        <v>17289</v>
      </c>
      <c r="G27" s="15">
        <f>'obsah 1'!G204*'obsah 1'!D5</f>
        <v>20025</v>
      </c>
      <c r="H27" s="15">
        <f>'obsah 1'!H204*'obsah 1'!D5</f>
        <v>27552</v>
      </c>
      <c r="I27" s="110"/>
    </row>
    <row r="28" spans="1:9" ht="14.25" customHeight="1" x14ac:dyDescent="0.3">
      <c r="A28" s="555"/>
      <c r="B28" s="469"/>
      <c r="C28" s="421"/>
      <c r="D28" s="43"/>
      <c r="E28" s="43">
        <v>14824</v>
      </c>
      <c r="F28" s="43">
        <v>14938</v>
      </c>
      <c r="G28" s="43">
        <v>17022</v>
      </c>
      <c r="H28" s="43">
        <v>23682</v>
      </c>
      <c r="I28" s="111"/>
    </row>
    <row r="29" spans="1:9" ht="14.25" customHeight="1" x14ac:dyDescent="0.3">
      <c r="A29" s="555"/>
      <c r="B29" s="469"/>
      <c r="C29" s="421"/>
      <c r="D29" s="427" t="s">
        <v>12</v>
      </c>
      <c r="E29" s="442"/>
      <c r="F29" s="442"/>
      <c r="G29" s="427" t="s">
        <v>66</v>
      </c>
      <c r="H29" s="442"/>
      <c r="I29" s="443"/>
    </row>
    <row r="30" spans="1:9" ht="14.25" customHeight="1" x14ac:dyDescent="0.3">
      <c r="A30" s="555"/>
      <c r="B30" s="469"/>
      <c r="C30" s="421"/>
      <c r="D30" s="19" t="s">
        <v>14</v>
      </c>
      <c r="E30" s="419" t="s">
        <v>130</v>
      </c>
      <c r="F30" s="444"/>
      <c r="G30" s="445" t="s">
        <v>15</v>
      </c>
      <c r="H30" s="444"/>
      <c r="I30" s="44">
        <v>76.5</v>
      </c>
    </row>
    <row r="31" spans="1:9" ht="14.25" customHeight="1" x14ac:dyDescent="0.3">
      <c r="A31" s="555"/>
      <c r="B31" s="469"/>
      <c r="C31" s="421"/>
      <c r="D31" s="19" t="s">
        <v>16</v>
      </c>
      <c r="E31" s="419" t="s">
        <v>214</v>
      </c>
      <c r="F31" s="444"/>
      <c r="G31" s="445" t="s">
        <v>17</v>
      </c>
      <c r="H31" s="444"/>
      <c r="I31" s="44">
        <v>199</v>
      </c>
    </row>
    <row r="32" spans="1:9" ht="14.25" customHeight="1" x14ac:dyDescent="0.3">
      <c r="A32" s="555"/>
      <c r="B32" s="469"/>
      <c r="C32" s="228" t="s">
        <v>301</v>
      </c>
      <c r="D32" s="550">
        <f>1028*'obsah 1'!D6</f>
        <v>1028</v>
      </c>
      <c r="E32" s="489"/>
      <c r="F32" s="22"/>
      <c r="G32" s="445" t="s">
        <v>21</v>
      </c>
      <c r="H32" s="444"/>
      <c r="I32" s="44">
        <v>84</v>
      </c>
    </row>
    <row r="33" spans="1:9" ht="14.25" customHeight="1" x14ac:dyDescent="0.3">
      <c r="A33" s="555"/>
      <c r="B33" s="469"/>
      <c r="C33" s="228" t="s">
        <v>347</v>
      </c>
      <c r="D33" s="550"/>
      <c r="E33" s="489"/>
      <c r="F33" s="163"/>
      <c r="G33" s="51" t="s">
        <v>20</v>
      </c>
      <c r="H33" s="163"/>
      <c r="I33" s="184">
        <v>41</v>
      </c>
    </row>
    <row r="34" spans="1:9" ht="14.25" customHeight="1" x14ac:dyDescent="0.3">
      <c r="A34" s="555"/>
      <c r="B34" s="469"/>
      <c r="C34" s="225" t="s">
        <v>346</v>
      </c>
      <c r="D34" s="174"/>
      <c r="E34" s="158"/>
      <c r="F34" s="136"/>
      <c r="G34" s="530" t="s">
        <v>299</v>
      </c>
      <c r="H34" s="437"/>
      <c r="I34" s="137" t="s">
        <v>241</v>
      </c>
    </row>
    <row r="35" spans="1:9" ht="14.25" customHeight="1" thickBot="1" x14ac:dyDescent="0.35">
      <c r="A35" s="556"/>
      <c r="B35" s="88" t="s">
        <v>242</v>
      </c>
      <c r="C35" s="230"/>
      <c r="D35" s="124">
        <v>1028</v>
      </c>
      <c r="E35" s="115"/>
      <c r="F35" s="84"/>
      <c r="G35" s="532"/>
      <c r="H35" s="545"/>
      <c r="I35" s="126"/>
    </row>
    <row r="36" spans="1:9" ht="10.199999999999999" customHeight="1" thickBot="1" x14ac:dyDescent="0.35"/>
    <row r="37" spans="1:9" ht="18" customHeight="1" x14ac:dyDescent="0.3">
      <c r="A37" s="527" t="s">
        <v>366</v>
      </c>
      <c r="B37" s="560" t="s">
        <v>131</v>
      </c>
      <c r="C37" s="418"/>
      <c r="D37" s="100">
        <v>0</v>
      </c>
      <c r="E37" s="123" t="s">
        <v>270</v>
      </c>
      <c r="F37" s="100" t="s">
        <v>271</v>
      </c>
      <c r="G37" s="100" t="s">
        <v>64</v>
      </c>
      <c r="H37" s="104" t="s">
        <v>22</v>
      </c>
      <c r="I37" s="101"/>
    </row>
    <row r="38" spans="1:9" ht="14.25" customHeight="1" x14ac:dyDescent="0.3">
      <c r="A38" s="555"/>
      <c r="B38" s="469"/>
      <c r="C38" s="421" t="s">
        <v>519</v>
      </c>
      <c r="D38" s="47"/>
      <c r="E38" s="47"/>
      <c r="F38" s="47"/>
      <c r="G38" s="47"/>
      <c r="H38" s="85"/>
      <c r="I38" s="127"/>
    </row>
    <row r="39" spans="1:9" ht="18" customHeight="1" x14ac:dyDescent="0.3">
      <c r="A39" s="555"/>
      <c r="B39" s="469"/>
      <c r="C39" s="421"/>
      <c r="D39" s="174" t="s">
        <v>27</v>
      </c>
      <c r="E39" s="15">
        <f>'obsah 1'!E205*'obsah 1'!D5</f>
        <v>7098</v>
      </c>
      <c r="F39" s="15">
        <f>'obsah 1'!F205*'obsah 1'!D5</f>
        <v>7851</v>
      </c>
      <c r="G39" s="15">
        <f>'obsah 1'!G205*'obsah 1'!D5</f>
        <v>9141</v>
      </c>
      <c r="H39" s="15">
        <f>'obsah 1'!H205*'obsah 1'!D5</f>
        <v>12689</v>
      </c>
      <c r="I39" s="120"/>
    </row>
    <row r="40" spans="1:9" ht="14.25" customHeight="1" x14ac:dyDescent="0.3">
      <c r="A40" s="555"/>
      <c r="B40" s="469"/>
      <c r="C40" s="421"/>
      <c r="D40" s="43"/>
      <c r="E40" s="43">
        <v>6742</v>
      </c>
      <c r="F40" s="43">
        <v>6856</v>
      </c>
      <c r="G40" s="43">
        <v>7842</v>
      </c>
      <c r="H40" s="82">
        <v>11879</v>
      </c>
      <c r="I40" s="111"/>
    </row>
    <row r="41" spans="1:9" ht="14.25" customHeight="1" x14ac:dyDescent="0.3">
      <c r="A41" s="555"/>
      <c r="B41" s="469"/>
      <c r="C41" s="421"/>
      <c r="D41" s="427" t="s">
        <v>12</v>
      </c>
      <c r="E41" s="442"/>
      <c r="F41" s="442"/>
      <c r="G41" s="427" t="s">
        <v>66</v>
      </c>
      <c r="H41" s="442"/>
      <c r="I41" s="443"/>
    </row>
    <row r="42" spans="1:9" ht="14.25" customHeight="1" x14ac:dyDescent="0.3">
      <c r="A42" s="555"/>
      <c r="B42" s="469"/>
      <c r="C42" s="421"/>
      <c r="D42" s="19" t="s">
        <v>14</v>
      </c>
      <c r="E42" s="419" t="s">
        <v>132</v>
      </c>
      <c r="F42" s="444"/>
      <c r="G42" s="445" t="s">
        <v>15</v>
      </c>
      <c r="H42" s="444"/>
      <c r="I42" s="44">
        <v>74.5</v>
      </c>
    </row>
    <row r="43" spans="1:9" ht="14.25" customHeight="1" x14ac:dyDescent="0.3">
      <c r="A43" s="555"/>
      <c r="B43" s="469"/>
      <c r="C43" s="421"/>
      <c r="D43" s="19" t="s">
        <v>16</v>
      </c>
      <c r="E43" s="419" t="s">
        <v>215</v>
      </c>
      <c r="F43" s="444"/>
      <c r="G43" s="445" t="s">
        <v>17</v>
      </c>
      <c r="H43" s="444"/>
      <c r="I43" s="44">
        <v>75</v>
      </c>
    </row>
    <row r="44" spans="1:9" ht="14.25" customHeight="1" x14ac:dyDescent="0.3">
      <c r="A44" s="555"/>
      <c r="B44" s="469"/>
      <c r="C44" s="229" t="s">
        <v>345</v>
      </c>
      <c r="D44" s="445"/>
      <c r="E44" s="444"/>
      <c r="F44" s="22"/>
      <c r="G44" s="445" t="s">
        <v>21</v>
      </c>
      <c r="H44" s="444"/>
      <c r="I44" s="44">
        <v>66</v>
      </c>
    </row>
    <row r="45" spans="1:9" ht="14.25" customHeight="1" x14ac:dyDescent="0.3">
      <c r="A45" s="555"/>
      <c r="B45" s="469"/>
      <c r="C45" s="225" t="s">
        <v>346</v>
      </c>
      <c r="D45" s="475"/>
      <c r="E45" s="444"/>
      <c r="F45" s="22"/>
      <c r="G45" s="165" t="s">
        <v>20</v>
      </c>
      <c r="H45" s="163"/>
      <c r="I45" s="184">
        <v>46.5</v>
      </c>
    </row>
    <row r="46" spans="1:9" ht="14.25" customHeight="1" x14ac:dyDescent="0.3">
      <c r="A46" s="555"/>
      <c r="B46" s="469"/>
      <c r="C46" s="231"/>
      <c r="D46" s="187"/>
      <c r="E46" s="177"/>
      <c r="F46" s="176"/>
      <c r="G46" s="530" t="s">
        <v>299</v>
      </c>
      <c r="H46" s="437"/>
      <c r="I46" s="137" t="s">
        <v>133</v>
      </c>
    </row>
    <row r="47" spans="1:9" ht="14.25" customHeight="1" thickBot="1" x14ac:dyDescent="0.35">
      <c r="A47" s="556"/>
      <c r="B47" s="88" t="s">
        <v>242</v>
      </c>
      <c r="C47" s="116"/>
      <c r="D47" s="115"/>
      <c r="E47" s="115"/>
      <c r="F47" s="84"/>
      <c r="G47" s="532"/>
      <c r="H47" s="545"/>
      <c r="I47" s="126"/>
    </row>
    <row r="49" spans="1:9" ht="18" customHeight="1" x14ac:dyDescent="0.3">
      <c r="A49" s="527" t="s">
        <v>366</v>
      </c>
      <c r="B49" s="560" t="s">
        <v>134</v>
      </c>
      <c r="C49" s="418"/>
      <c r="D49" s="100">
        <v>0</v>
      </c>
      <c r="E49" s="123" t="s">
        <v>270</v>
      </c>
      <c r="F49" s="100" t="s">
        <v>271</v>
      </c>
      <c r="G49" s="100" t="s">
        <v>64</v>
      </c>
      <c r="H49" s="104" t="s">
        <v>22</v>
      </c>
      <c r="I49" s="101"/>
    </row>
    <row r="50" spans="1:9" ht="14.25" customHeight="1" x14ac:dyDescent="0.3">
      <c r="A50" s="555"/>
      <c r="B50" s="469"/>
      <c r="C50" s="421" t="s">
        <v>473</v>
      </c>
      <c r="D50" s="47"/>
      <c r="E50" s="47"/>
      <c r="F50" s="47"/>
      <c r="G50" s="47"/>
      <c r="H50" s="47"/>
      <c r="I50" s="112"/>
    </row>
    <row r="51" spans="1:9" ht="18" customHeight="1" x14ac:dyDescent="0.3">
      <c r="A51" s="555"/>
      <c r="B51" s="469"/>
      <c r="C51" s="421"/>
      <c r="D51" s="174" t="s">
        <v>27</v>
      </c>
      <c r="E51" s="15">
        <f>'obsah 1'!E206*'obsah 1'!D5</f>
        <v>10368</v>
      </c>
      <c r="F51" s="15">
        <f>'obsah 1'!F206*'obsah 1'!D5</f>
        <v>11520</v>
      </c>
      <c r="G51" s="15">
        <f>'obsah 1'!G206*'obsah 1'!D5</f>
        <v>13493</v>
      </c>
      <c r="H51" s="15">
        <f>'obsah 1'!H206*'obsah 1'!D5</f>
        <v>18924</v>
      </c>
      <c r="I51" s="120"/>
    </row>
    <row r="52" spans="1:9" ht="14.25" customHeight="1" x14ac:dyDescent="0.3">
      <c r="A52" s="555"/>
      <c r="B52" s="469"/>
      <c r="C52" s="421"/>
      <c r="D52" s="43"/>
      <c r="E52" s="43">
        <v>10337</v>
      </c>
      <c r="F52" s="43">
        <v>10444</v>
      </c>
      <c r="G52" s="43">
        <v>11765</v>
      </c>
      <c r="H52" s="82">
        <v>16608</v>
      </c>
      <c r="I52" s="83"/>
    </row>
    <row r="53" spans="1:9" ht="14.25" customHeight="1" x14ac:dyDescent="0.3">
      <c r="A53" s="555"/>
      <c r="B53" s="469"/>
      <c r="C53" s="421"/>
      <c r="D53" s="427" t="s">
        <v>12</v>
      </c>
      <c r="E53" s="442"/>
      <c r="F53" s="442"/>
      <c r="G53" s="427" t="s">
        <v>66</v>
      </c>
      <c r="H53" s="442"/>
      <c r="I53" s="443"/>
    </row>
    <row r="54" spans="1:9" ht="14.25" customHeight="1" x14ac:dyDescent="0.3">
      <c r="A54" s="555"/>
      <c r="B54" s="469"/>
      <c r="C54" s="421"/>
      <c r="D54" s="19" t="s">
        <v>14</v>
      </c>
      <c r="E54" s="419" t="s">
        <v>135</v>
      </c>
      <c r="F54" s="444"/>
      <c r="G54" s="445" t="s">
        <v>15</v>
      </c>
      <c r="H54" s="444"/>
      <c r="I54" s="44">
        <v>74.5</v>
      </c>
    </row>
    <row r="55" spans="1:9" ht="14.25" customHeight="1" x14ac:dyDescent="0.3">
      <c r="A55" s="555"/>
      <c r="B55" s="469"/>
      <c r="C55" s="421"/>
      <c r="D55" s="19" t="s">
        <v>16</v>
      </c>
      <c r="E55" s="419" t="s">
        <v>216</v>
      </c>
      <c r="F55" s="444"/>
      <c r="G55" s="445" t="s">
        <v>17</v>
      </c>
      <c r="H55" s="444"/>
      <c r="I55" s="44">
        <v>130</v>
      </c>
    </row>
    <row r="56" spans="1:9" ht="14.25" customHeight="1" x14ac:dyDescent="0.3">
      <c r="A56" s="555"/>
      <c r="B56" s="469"/>
      <c r="C56" s="228" t="s">
        <v>347</v>
      </c>
      <c r="D56" s="544"/>
      <c r="E56" s="489"/>
      <c r="F56" s="22"/>
      <c r="G56" s="544" t="s">
        <v>21</v>
      </c>
      <c r="H56" s="489"/>
      <c r="I56" s="184">
        <v>66</v>
      </c>
    </row>
    <row r="57" spans="1:9" ht="14.25" customHeight="1" x14ac:dyDescent="0.3">
      <c r="A57" s="555"/>
      <c r="B57" s="469"/>
      <c r="C57" s="228" t="s">
        <v>346</v>
      </c>
      <c r="D57" s="436"/>
      <c r="E57" s="437"/>
      <c r="F57" s="173"/>
      <c r="G57" s="98" t="s">
        <v>20</v>
      </c>
      <c r="H57" s="136"/>
      <c r="I57" s="137">
        <v>46.5</v>
      </c>
    </row>
    <row r="58" spans="1:9" ht="14.25" customHeight="1" x14ac:dyDescent="0.3">
      <c r="A58" s="555"/>
      <c r="B58" s="469"/>
      <c r="C58" s="228"/>
      <c r="D58" s="187"/>
      <c r="E58" s="177"/>
      <c r="F58" s="176"/>
      <c r="G58" s="530" t="s">
        <v>299</v>
      </c>
      <c r="H58" s="437"/>
      <c r="I58" s="137" t="s">
        <v>136</v>
      </c>
    </row>
    <row r="59" spans="1:9" ht="14.25" customHeight="1" thickBot="1" x14ac:dyDescent="0.35">
      <c r="A59" s="556"/>
      <c r="B59" s="88" t="s">
        <v>242</v>
      </c>
      <c r="C59" s="116"/>
      <c r="D59" s="115"/>
      <c r="E59" s="115"/>
      <c r="F59" s="84"/>
      <c r="G59" s="532"/>
      <c r="H59" s="545"/>
      <c r="I59" s="126"/>
    </row>
    <row r="60" spans="1:9" ht="13.5" customHeight="1" x14ac:dyDescent="0.3">
      <c r="B60" s="376" t="s">
        <v>542</v>
      </c>
    </row>
  </sheetData>
  <mergeCells count="75">
    <mergeCell ref="G47:H47"/>
    <mergeCell ref="G46:H46"/>
    <mergeCell ref="G34:H34"/>
    <mergeCell ref="G42:H42"/>
    <mergeCell ref="E43:F43"/>
    <mergeCell ref="G43:H43"/>
    <mergeCell ref="D44:E44"/>
    <mergeCell ref="D45:E45"/>
    <mergeCell ref="G44:H44"/>
    <mergeCell ref="G35:H35"/>
    <mergeCell ref="E42:F42"/>
    <mergeCell ref="D14:I14"/>
    <mergeCell ref="D29:F29"/>
    <mergeCell ref="G29:I29"/>
    <mergeCell ref="G30:H30"/>
    <mergeCell ref="E30:F30"/>
    <mergeCell ref="G23:H23"/>
    <mergeCell ref="E18:F18"/>
    <mergeCell ref="D21:E21"/>
    <mergeCell ref="G17:I17"/>
    <mergeCell ref="G18:H18"/>
    <mergeCell ref="G19:H19"/>
    <mergeCell ref="G20:H20"/>
    <mergeCell ref="D17:F17"/>
    <mergeCell ref="E19:F19"/>
    <mergeCell ref="D20:E20"/>
    <mergeCell ref="G22:H22"/>
    <mergeCell ref="E31:F31"/>
    <mergeCell ref="G31:H31"/>
    <mergeCell ref="D33:E33"/>
    <mergeCell ref="D26:I26"/>
    <mergeCell ref="D41:F41"/>
    <mergeCell ref="G41:I41"/>
    <mergeCell ref="D32:E32"/>
    <mergeCell ref="G32:H32"/>
    <mergeCell ref="A49:A59"/>
    <mergeCell ref="D53:F53"/>
    <mergeCell ref="G53:I53"/>
    <mergeCell ref="G54:H54"/>
    <mergeCell ref="D57:E57"/>
    <mergeCell ref="E54:F54"/>
    <mergeCell ref="E55:F55"/>
    <mergeCell ref="G55:H55"/>
    <mergeCell ref="D56:E56"/>
    <mergeCell ref="G56:H56"/>
    <mergeCell ref="G59:H59"/>
    <mergeCell ref="B49:C49"/>
    <mergeCell ref="B50:B58"/>
    <mergeCell ref="C50:C55"/>
    <mergeCell ref="G58:H58"/>
    <mergeCell ref="A1:A11"/>
    <mergeCell ref="D2:I2"/>
    <mergeCell ref="D5:F5"/>
    <mergeCell ref="G5:I5"/>
    <mergeCell ref="G6:H6"/>
    <mergeCell ref="E6:F6"/>
    <mergeCell ref="E7:F7"/>
    <mergeCell ref="G7:H7"/>
    <mergeCell ref="D8:E8"/>
    <mergeCell ref="G8:H8"/>
    <mergeCell ref="D9:E9"/>
    <mergeCell ref="G11:H11"/>
    <mergeCell ref="B2:B10"/>
    <mergeCell ref="C2:C7"/>
    <mergeCell ref="G10:H10"/>
    <mergeCell ref="A37:A47"/>
    <mergeCell ref="B37:C37"/>
    <mergeCell ref="B14:B22"/>
    <mergeCell ref="B26:B34"/>
    <mergeCell ref="C14:C19"/>
    <mergeCell ref="C26:C31"/>
    <mergeCell ref="C38:C43"/>
    <mergeCell ref="B38:B46"/>
    <mergeCell ref="A13:A23"/>
    <mergeCell ref="A25:A35"/>
  </mergeCells>
  <hyperlinks>
    <hyperlink ref="B23" r:id="rId1" xr:uid="{689757EA-F79A-4901-86D8-F1A2D5DABD25}"/>
    <hyperlink ref="B35" r:id="rId2" xr:uid="{DCE997FB-0297-4460-AB6C-4F5D8AAA9F85}"/>
    <hyperlink ref="B47" r:id="rId3" xr:uid="{B4F6F5A1-698D-4F6B-AE8E-58F57F284059}"/>
    <hyperlink ref="B59" r:id="rId4" xr:uid="{CC1CC13B-3031-4744-AEC6-F56CEFE5B284}"/>
    <hyperlink ref="B11" r:id="rId5" xr:uid="{1641A873-5D12-4E29-8F27-8C5133AF0019}"/>
  </hyperlinks>
  <pageMargins left="0.51181102362204722" right="0.47244094488188981" top="0.74803149606299213" bottom="0.74803149606299213" header="0.31496062992125984" footer="0.31496062992125984"/>
  <pageSetup paperSize="9" scale="76" orientation="portrait" r:id="rId6"/>
  <headerFooter>
    <oddHeader>&amp;C&amp;12Soft Seating</oddHeader>
    <oddFooter>&amp;C&amp;11&amp;A</oddFooter>
  </headerFooter>
  <drawing r:id="rId7"/>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codeName="List20"/>
  <dimension ref="A1:Q70"/>
  <sheetViews>
    <sheetView zoomScale="90" zoomScaleNormal="90" zoomScaleSheetLayoutView="90" workbookViewId="0">
      <selection activeCell="A2" sqref="A2:H3"/>
    </sheetView>
  </sheetViews>
  <sheetFormatPr defaultColWidth="14.44140625" defaultRowHeight="15" customHeight="1" x14ac:dyDescent="0.3"/>
  <cols>
    <col min="1" max="1" width="14" style="139" customWidth="1"/>
    <col min="2" max="2" width="24.77734375" style="139" customWidth="1"/>
    <col min="3" max="3" width="46.77734375" style="139" customWidth="1"/>
    <col min="4" max="4" width="16.21875" style="139" customWidth="1"/>
    <col min="5" max="5" width="15.77734375" style="139" customWidth="1"/>
    <col min="6" max="6" width="10.21875" style="139" customWidth="1"/>
    <col min="7" max="7" width="14.21875" style="139" customWidth="1"/>
    <col min="8" max="8" width="10.77734375" style="141" customWidth="1"/>
    <col min="9" max="9" width="8.77734375" customWidth="1"/>
    <col min="10" max="10" width="8.21875" style="45" customWidth="1"/>
    <col min="11" max="11" width="8.44140625" style="45" customWidth="1"/>
    <col min="12" max="12" width="8.44140625" style="45" bestFit="1" customWidth="1"/>
    <col min="13" max="13" width="8.21875" style="45" customWidth="1"/>
    <col min="14" max="14" width="8.44140625" style="45" customWidth="1"/>
    <col min="15" max="17" width="8.77734375" style="45" customWidth="1"/>
    <col min="18" max="25" width="8.77734375" customWidth="1"/>
  </cols>
  <sheetData>
    <row r="1" spans="1:8" ht="23.25" customHeight="1" x14ac:dyDescent="0.3">
      <c r="A1" s="566" t="s">
        <v>9</v>
      </c>
      <c r="B1" s="566"/>
      <c r="C1" s="566"/>
      <c r="D1" s="566"/>
      <c r="E1" s="566"/>
      <c r="F1" s="566"/>
      <c r="G1" s="566"/>
      <c r="H1" s="566"/>
    </row>
    <row r="2" spans="1:8" ht="18" customHeight="1" x14ac:dyDescent="0.3">
      <c r="A2" s="567" t="s">
        <v>139</v>
      </c>
      <c r="B2" s="567"/>
      <c r="C2" s="567"/>
      <c r="D2" s="567"/>
      <c r="E2" s="567"/>
      <c r="F2" s="567"/>
      <c r="G2" s="567"/>
      <c r="H2" s="567"/>
    </row>
    <row r="3" spans="1:8" ht="19.5" customHeight="1" x14ac:dyDescent="0.3">
      <c r="A3" s="567"/>
      <c r="B3" s="567"/>
      <c r="C3" s="567"/>
      <c r="D3" s="567"/>
      <c r="E3" s="567"/>
      <c r="F3" s="567"/>
      <c r="G3" s="567"/>
      <c r="H3" s="567"/>
    </row>
    <row r="4" spans="1:8" ht="18" customHeight="1" thickBot="1" x14ac:dyDescent="0.35">
      <c r="A4" s="565" t="s">
        <v>140</v>
      </c>
      <c r="B4" s="565"/>
      <c r="C4" s="565"/>
      <c r="D4" s="565"/>
      <c r="E4" s="565"/>
      <c r="F4" s="565"/>
      <c r="G4" s="565"/>
      <c r="H4" s="565"/>
    </row>
    <row r="5" spans="1:8" ht="15" customHeight="1" x14ac:dyDescent="0.3">
      <c r="A5" s="307" t="s">
        <v>141</v>
      </c>
      <c r="B5" s="308" t="s">
        <v>142</v>
      </c>
      <c r="C5" s="309" t="s">
        <v>143</v>
      </c>
      <c r="D5" s="309" t="s">
        <v>503</v>
      </c>
      <c r="E5" s="309" t="s">
        <v>144</v>
      </c>
      <c r="F5" s="309" t="s">
        <v>145</v>
      </c>
      <c r="G5" s="310" t="s">
        <v>244</v>
      </c>
      <c r="H5" s="311" t="s">
        <v>507</v>
      </c>
    </row>
    <row r="6" spans="1:8" ht="14.25" customHeight="1" x14ac:dyDescent="0.3">
      <c r="A6" s="312" t="s">
        <v>277</v>
      </c>
      <c r="B6" s="320" t="s">
        <v>276</v>
      </c>
      <c r="C6" s="339" t="s">
        <v>150</v>
      </c>
      <c r="D6" s="337">
        <v>590</v>
      </c>
      <c r="E6" s="338" t="s">
        <v>155</v>
      </c>
      <c r="F6" s="338" t="s">
        <v>149</v>
      </c>
      <c r="G6" s="316">
        <v>1240</v>
      </c>
      <c r="H6" s="353" t="s">
        <v>64</v>
      </c>
    </row>
    <row r="7" spans="1:8" ht="14.25" customHeight="1" x14ac:dyDescent="0.3">
      <c r="A7" s="312" t="s">
        <v>24</v>
      </c>
      <c r="B7" s="320" t="s">
        <v>247</v>
      </c>
      <c r="C7" s="339" t="s">
        <v>146</v>
      </c>
      <c r="D7" s="337" t="s">
        <v>147</v>
      </c>
      <c r="E7" s="338" t="s">
        <v>148</v>
      </c>
      <c r="F7" s="338" t="s">
        <v>149</v>
      </c>
      <c r="G7" s="316">
        <v>410</v>
      </c>
      <c r="H7" s="353" t="s">
        <v>271</v>
      </c>
    </row>
    <row r="8" spans="1:8" ht="14.25" customHeight="1" x14ac:dyDescent="0.3">
      <c r="A8" s="312" t="s">
        <v>11</v>
      </c>
      <c r="B8" s="320" t="s">
        <v>246</v>
      </c>
      <c r="C8" s="339" t="s">
        <v>150</v>
      </c>
      <c r="D8" s="337" t="s">
        <v>151</v>
      </c>
      <c r="E8" s="338" t="s">
        <v>152</v>
      </c>
      <c r="F8" s="338" t="s">
        <v>149</v>
      </c>
      <c r="G8" s="316">
        <v>410</v>
      </c>
      <c r="H8" s="353" t="s">
        <v>270</v>
      </c>
    </row>
    <row r="9" spans="1:8" s="57" customFormat="1" ht="14.25" customHeight="1" x14ac:dyDescent="0.3">
      <c r="A9" s="313" t="s">
        <v>153</v>
      </c>
      <c r="B9" s="320" t="s">
        <v>504</v>
      </c>
      <c r="C9" s="339" t="s">
        <v>154</v>
      </c>
      <c r="D9" s="339">
        <v>300</v>
      </c>
      <c r="E9" s="340" t="s">
        <v>155</v>
      </c>
      <c r="F9" s="340" t="s">
        <v>27</v>
      </c>
      <c r="G9" s="317" t="s">
        <v>245</v>
      </c>
      <c r="H9" s="354" t="s">
        <v>272</v>
      </c>
    </row>
    <row r="10" spans="1:8" ht="14.25" customHeight="1" x14ac:dyDescent="0.3">
      <c r="A10" s="312" t="s">
        <v>22</v>
      </c>
      <c r="B10" s="320" t="s">
        <v>248</v>
      </c>
      <c r="C10" s="339" t="s">
        <v>150</v>
      </c>
      <c r="D10" s="337" t="s">
        <v>27</v>
      </c>
      <c r="E10" s="338" t="s">
        <v>156</v>
      </c>
      <c r="F10" s="338" t="s">
        <v>157</v>
      </c>
      <c r="G10" s="316">
        <v>410</v>
      </c>
      <c r="H10" s="353">
        <v>0</v>
      </c>
    </row>
    <row r="11" spans="1:8" ht="14.25" customHeight="1" x14ac:dyDescent="0.3">
      <c r="A11" s="312" t="s">
        <v>159</v>
      </c>
      <c r="B11" s="320" t="s">
        <v>505</v>
      </c>
      <c r="C11" s="339" t="s">
        <v>158</v>
      </c>
      <c r="D11" s="337">
        <v>450</v>
      </c>
      <c r="E11" s="338" t="s">
        <v>152</v>
      </c>
      <c r="F11" s="338" t="s">
        <v>27</v>
      </c>
      <c r="G11" s="318" t="s">
        <v>245</v>
      </c>
      <c r="H11" s="353" t="s">
        <v>272</v>
      </c>
    </row>
    <row r="12" spans="1:8" ht="14.25" customHeight="1" x14ac:dyDescent="0.3">
      <c r="A12" s="312" t="s">
        <v>225</v>
      </c>
      <c r="B12" s="320" t="s">
        <v>255</v>
      </c>
      <c r="C12" s="339" t="s">
        <v>227</v>
      </c>
      <c r="D12" s="337" t="s">
        <v>226</v>
      </c>
      <c r="E12" s="338" t="s">
        <v>228</v>
      </c>
      <c r="F12" s="338" t="s">
        <v>229</v>
      </c>
      <c r="G12" s="316">
        <v>1189</v>
      </c>
      <c r="H12" s="353" t="s">
        <v>64</v>
      </c>
    </row>
    <row r="13" spans="1:8" ht="18" x14ac:dyDescent="0.3">
      <c r="A13" s="312" t="s">
        <v>537</v>
      </c>
      <c r="B13" s="320" t="s">
        <v>538</v>
      </c>
      <c r="C13" s="339" t="s">
        <v>539</v>
      </c>
      <c r="D13" s="337" t="s">
        <v>540</v>
      </c>
      <c r="E13" s="338" t="s">
        <v>541</v>
      </c>
      <c r="F13" s="338" t="s">
        <v>149</v>
      </c>
      <c r="G13" s="318" t="s">
        <v>245</v>
      </c>
      <c r="H13" s="353" t="s">
        <v>272</v>
      </c>
    </row>
    <row r="14" spans="1:8" ht="38.25" customHeight="1" x14ac:dyDescent="0.3">
      <c r="A14" s="312" t="s">
        <v>230</v>
      </c>
      <c r="B14" s="320" t="s">
        <v>249</v>
      </c>
      <c r="C14" s="339" t="s">
        <v>231</v>
      </c>
      <c r="D14" s="337" t="s">
        <v>232</v>
      </c>
      <c r="E14" s="338" t="s">
        <v>155</v>
      </c>
      <c r="F14" s="338" t="s">
        <v>233</v>
      </c>
      <c r="G14" s="316">
        <v>1189</v>
      </c>
      <c r="H14" s="353" t="s">
        <v>64</v>
      </c>
    </row>
    <row r="15" spans="1:8" ht="18" x14ac:dyDescent="0.3">
      <c r="A15" s="312" t="s">
        <v>258</v>
      </c>
      <c r="B15" s="320" t="s">
        <v>259</v>
      </c>
      <c r="C15" s="339" t="s">
        <v>260</v>
      </c>
      <c r="D15" s="337" t="s">
        <v>261</v>
      </c>
      <c r="E15" s="338" t="s">
        <v>152</v>
      </c>
      <c r="F15" s="338" t="s">
        <v>149</v>
      </c>
      <c r="G15" s="318">
        <v>1189</v>
      </c>
      <c r="H15" s="353" t="s">
        <v>272</v>
      </c>
    </row>
    <row r="16" spans="1:8" ht="14.25" customHeight="1" x14ac:dyDescent="0.3">
      <c r="A16" s="312" t="s">
        <v>25</v>
      </c>
      <c r="B16" s="320" t="s">
        <v>250</v>
      </c>
      <c r="C16" s="339" t="s">
        <v>161</v>
      </c>
      <c r="D16" s="337" t="s">
        <v>27</v>
      </c>
      <c r="E16" s="338" t="s">
        <v>27</v>
      </c>
      <c r="F16" s="338" t="s">
        <v>27</v>
      </c>
      <c r="G16" s="318" t="s">
        <v>245</v>
      </c>
      <c r="H16" s="353" t="s">
        <v>22</v>
      </c>
    </row>
    <row r="17" spans="1:8" ht="28.8" x14ac:dyDescent="0.3">
      <c r="A17" s="312" t="s">
        <v>219</v>
      </c>
      <c r="B17" s="320" t="s">
        <v>251</v>
      </c>
      <c r="C17" s="339" t="s">
        <v>223</v>
      </c>
      <c r="D17" s="337" t="s">
        <v>222</v>
      </c>
      <c r="E17" s="338" t="s">
        <v>221</v>
      </c>
      <c r="F17" s="338" t="s">
        <v>149</v>
      </c>
      <c r="G17" s="316">
        <v>1189</v>
      </c>
      <c r="H17" s="353" t="s">
        <v>271</v>
      </c>
    </row>
    <row r="18" spans="1:8" ht="33" customHeight="1" x14ac:dyDescent="0.3">
      <c r="A18" s="312" t="s">
        <v>162</v>
      </c>
      <c r="B18" s="320" t="s">
        <v>252</v>
      </c>
      <c r="C18" s="339" t="s">
        <v>163</v>
      </c>
      <c r="D18" s="337">
        <v>320</v>
      </c>
      <c r="E18" s="338" t="s">
        <v>156</v>
      </c>
      <c r="F18" s="338" t="s">
        <v>149</v>
      </c>
      <c r="G18" s="316">
        <v>410</v>
      </c>
      <c r="H18" s="353" t="s">
        <v>270</v>
      </c>
    </row>
    <row r="19" spans="1:8" ht="18" x14ac:dyDescent="0.3">
      <c r="A19" s="312" t="s">
        <v>275</v>
      </c>
      <c r="B19" s="320" t="s">
        <v>279</v>
      </c>
      <c r="C19" s="339" t="s">
        <v>281</v>
      </c>
      <c r="D19" s="337" t="s">
        <v>280</v>
      </c>
      <c r="E19" s="338" t="s">
        <v>155</v>
      </c>
      <c r="F19" s="338" t="s">
        <v>149</v>
      </c>
      <c r="G19" s="318">
        <v>1240</v>
      </c>
      <c r="H19" s="353" t="s">
        <v>64</v>
      </c>
    </row>
    <row r="20" spans="1:8" ht="18" x14ac:dyDescent="0.3">
      <c r="A20" s="312" t="s">
        <v>220</v>
      </c>
      <c r="B20" s="320" t="s">
        <v>530</v>
      </c>
      <c r="C20" s="339" t="s">
        <v>224</v>
      </c>
      <c r="D20" s="337" t="s">
        <v>218</v>
      </c>
      <c r="E20" s="338" t="s">
        <v>175</v>
      </c>
      <c r="F20" s="338" t="s">
        <v>149</v>
      </c>
      <c r="G20" s="316">
        <v>793</v>
      </c>
      <c r="H20" s="355" t="s">
        <v>270</v>
      </c>
    </row>
    <row r="21" spans="1:8" ht="14.25" customHeight="1" x14ac:dyDescent="0.3">
      <c r="A21" s="312" t="s">
        <v>164</v>
      </c>
      <c r="B21" s="320" t="s">
        <v>253</v>
      </c>
      <c r="C21" s="339" t="s">
        <v>165</v>
      </c>
      <c r="D21" s="337" t="s">
        <v>166</v>
      </c>
      <c r="E21" s="338" t="s">
        <v>148</v>
      </c>
      <c r="F21" s="338" t="s">
        <v>149</v>
      </c>
      <c r="G21" s="318" t="s">
        <v>245</v>
      </c>
      <c r="H21" s="353" t="s">
        <v>272</v>
      </c>
    </row>
    <row r="22" spans="1:8" ht="14.25" customHeight="1" x14ac:dyDescent="0.3">
      <c r="A22" s="312" t="s">
        <v>138</v>
      </c>
      <c r="B22" s="320" t="s">
        <v>254</v>
      </c>
      <c r="C22" s="339" t="s">
        <v>506</v>
      </c>
      <c r="D22" s="337" t="s">
        <v>167</v>
      </c>
      <c r="E22" s="338" t="s">
        <v>155</v>
      </c>
      <c r="F22" s="338" t="s">
        <v>149</v>
      </c>
      <c r="G22" s="316">
        <v>1189</v>
      </c>
      <c r="H22" s="353" t="s">
        <v>64</v>
      </c>
    </row>
    <row r="23" spans="1:8" ht="14.25" customHeight="1" x14ac:dyDescent="0.35">
      <c r="A23" s="312" t="s">
        <v>275</v>
      </c>
      <c r="B23" s="320" t="s">
        <v>168</v>
      </c>
      <c r="C23" s="339" t="s">
        <v>169</v>
      </c>
      <c r="D23" s="337" t="s">
        <v>170</v>
      </c>
      <c r="E23" s="338" t="s">
        <v>171</v>
      </c>
      <c r="F23" s="338" t="s">
        <v>27</v>
      </c>
      <c r="G23" s="318" t="s">
        <v>245</v>
      </c>
      <c r="H23" s="351"/>
    </row>
    <row r="24" spans="1:8" ht="14.25" customHeight="1" x14ac:dyDescent="0.35">
      <c r="A24" s="312" t="s">
        <v>172</v>
      </c>
      <c r="B24" s="320" t="s">
        <v>173</v>
      </c>
      <c r="C24" s="339" t="s">
        <v>174</v>
      </c>
      <c r="D24" s="337" t="s">
        <v>160</v>
      </c>
      <c r="E24" s="338" t="s">
        <v>155</v>
      </c>
      <c r="F24" s="338" t="s">
        <v>27</v>
      </c>
      <c r="G24" s="318" t="s">
        <v>245</v>
      </c>
      <c r="H24" s="351"/>
    </row>
    <row r="25" spans="1:8" ht="14.25" customHeight="1" x14ac:dyDescent="0.35">
      <c r="A25" s="314" t="s">
        <v>27</v>
      </c>
      <c r="B25" s="321" t="s">
        <v>176</v>
      </c>
      <c r="C25" s="339" t="s">
        <v>177</v>
      </c>
      <c r="D25" s="337" t="s">
        <v>178</v>
      </c>
      <c r="E25" s="338" t="s">
        <v>155</v>
      </c>
      <c r="F25" s="338" t="s">
        <v>27</v>
      </c>
      <c r="G25" s="318" t="s">
        <v>245</v>
      </c>
      <c r="H25" s="351"/>
    </row>
    <row r="26" spans="1:8" ht="31.2" x14ac:dyDescent="0.35">
      <c r="A26" s="314" t="s">
        <v>27</v>
      </c>
      <c r="B26" s="320" t="s">
        <v>179</v>
      </c>
      <c r="C26" s="339" t="s">
        <v>150</v>
      </c>
      <c r="D26" s="338" t="s">
        <v>27</v>
      </c>
      <c r="E26" s="338" t="s">
        <v>156</v>
      </c>
      <c r="F26" s="338" t="s">
        <v>27</v>
      </c>
      <c r="G26" s="318" t="s">
        <v>245</v>
      </c>
      <c r="H26" s="351"/>
    </row>
    <row r="27" spans="1:8" ht="14.25" customHeight="1" x14ac:dyDescent="0.35">
      <c r="A27" s="314" t="s">
        <v>27</v>
      </c>
      <c r="B27" s="320" t="s">
        <v>180</v>
      </c>
      <c r="C27" s="339" t="s">
        <v>150</v>
      </c>
      <c r="D27" s="338" t="s">
        <v>27</v>
      </c>
      <c r="E27" s="338" t="s">
        <v>155</v>
      </c>
      <c r="F27" s="338" t="s">
        <v>27</v>
      </c>
      <c r="G27" s="318" t="s">
        <v>245</v>
      </c>
      <c r="H27" s="351"/>
    </row>
    <row r="28" spans="1:8" ht="14.25" customHeight="1" thickBot="1" x14ac:dyDescent="0.4">
      <c r="A28" s="315" t="s">
        <v>27</v>
      </c>
      <c r="B28" s="322" t="s">
        <v>181</v>
      </c>
      <c r="C28" s="357" t="s">
        <v>150</v>
      </c>
      <c r="D28" s="341">
        <v>460</v>
      </c>
      <c r="E28" s="342" t="s">
        <v>148</v>
      </c>
      <c r="F28" s="342" t="s">
        <v>27</v>
      </c>
      <c r="G28" s="319" t="s">
        <v>245</v>
      </c>
      <c r="H28" s="352"/>
    </row>
    <row r="29" spans="1:8" ht="14.25" customHeight="1" x14ac:dyDescent="0.3">
      <c r="A29" s="330"/>
      <c r="B29" s="331"/>
      <c r="C29" s="332"/>
      <c r="D29" s="332"/>
      <c r="E29" s="333"/>
      <c r="F29" s="333"/>
      <c r="G29" s="334"/>
      <c r="H29" s="335"/>
    </row>
    <row r="30" spans="1:8" ht="18" x14ac:dyDescent="0.3">
      <c r="A30" s="336"/>
      <c r="B30" s="336"/>
      <c r="C30" s="336"/>
      <c r="D30" s="336"/>
      <c r="E30" s="336"/>
      <c r="F30" s="336"/>
      <c r="G30" s="336"/>
      <c r="H30" s="336"/>
    </row>
    <row r="31" spans="1:8" ht="18" x14ac:dyDescent="0.3">
      <c r="A31" s="563" t="s">
        <v>278</v>
      </c>
      <c r="B31" s="563"/>
      <c r="C31" s="563"/>
      <c r="D31" s="563"/>
      <c r="E31" s="563"/>
      <c r="F31" s="563"/>
      <c r="G31" s="563"/>
      <c r="H31" s="563"/>
    </row>
    <row r="32" spans="1:8" ht="14.25" customHeight="1" thickBot="1" x14ac:dyDescent="0.35">
      <c r="A32" s="201"/>
      <c r="B32" s="197"/>
      <c r="C32" s="198"/>
      <c r="D32" s="198"/>
      <c r="E32" s="199"/>
      <c r="F32" s="199"/>
      <c r="G32" s="138"/>
      <c r="H32" s="200"/>
    </row>
    <row r="33" spans="1:8" ht="18" customHeight="1" thickBot="1" x14ac:dyDescent="0.35">
      <c r="A33" s="196"/>
      <c r="B33" s="356">
        <v>0</v>
      </c>
      <c r="C33" s="356" t="s">
        <v>270</v>
      </c>
      <c r="D33" s="356" t="s">
        <v>271</v>
      </c>
      <c r="E33" s="356" t="s">
        <v>64</v>
      </c>
      <c r="F33" s="356" t="s">
        <v>22</v>
      </c>
      <c r="G33" s="356" t="s">
        <v>272</v>
      </c>
      <c r="H33" s="200"/>
    </row>
    <row r="34" spans="1:8" ht="18" customHeight="1" x14ac:dyDescent="0.3">
      <c r="A34" s="196"/>
      <c r="B34" s="349" t="s">
        <v>264</v>
      </c>
      <c r="C34" s="350" t="s">
        <v>265</v>
      </c>
      <c r="D34" s="350" t="s">
        <v>262</v>
      </c>
      <c r="E34" s="350" t="s">
        <v>267</v>
      </c>
      <c r="F34" s="350" t="s">
        <v>273</v>
      </c>
      <c r="G34" s="568" t="s">
        <v>527</v>
      </c>
      <c r="H34" s="200"/>
    </row>
    <row r="35" spans="1:8" ht="18" customHeight="1" x14ac:dyDescent="0.3">
      <c r="A35" s="202"/>
      <c r="B35" s="344"/>
      <c r="C35" s="343" t="s">
        <v>263</v>
      </c>
      <c r="D35" s="343" t="s">
        <v>274</v>
      </c>
      <c r="E35" s="343" t="s">
        <v>502</v>
      </c>
      <c r="F35" s="343"/>
      <c r="G35" s="569"/>
      <c r="H35" s="200"/>
    </row>
    <row r="36" spans="1:8" ht="18" customHeight="1" x14ac:dyDescent="0.3">
      <c r="A36" s="325"/>
      <c r="B36" s="344"/>
      <c r="C36" s="343" t="s">
        <v>531</v>
      </c>
      <c r="D36" s="343"/>
      <c r="E36" s="343" t="s">
        <v>266</v>
      </c>
      <c r="F36" s="343"/>
      <c r="G36" s="345"/>
      <c r="H36" s="325"/>
    </row>
    <row r="37" spans="1:8" ht="18" customHeight="1" x14ac:dyDescent="0.3">
      <c r="A37" s="325"/>
      <c r="B37" s="344"/>
      <c r="C37" s="343"/>
      <c r="D37" s="343"/>
      <c r="E37" s="343" t="s">
        <v>268</v>
      </c>
      <c r="F37" s="343"/>
      <c r="G37" s="345"/>
      <c r="H37" s="325"/>
    </row>
    <row r="38" spans="1:8" ht="18" customHeight="1" thickBot="1" x14ac:dyDescent="0.35">
      <c r="A38" s="325"/>
      <c r="B38" s="346"/>
      <c r="C38" s="347"/>
      <c r="D38" s="347"/>
      <c r="E38" s="347" t="s">
        <v>532</v>
      </c>
      <c r="F38" s="347"/>
      <c r="G38" s="348"/>
      <c r="H38" s="325"/>
    </row>
    <row r="39" spans="1:8" ht="14.25" customHeight="1" x14ac:dyDescent="0.3">
      <c r="A39" s="325"/>
      <c r="B39" s="325"/>
      <c r="C39" s="325"/>
      <c r="D39" s="325"/>
      <c r="E39" s="325"/>
      <c r="F39" s="325"/>
      <c r="G39" s="325"/>
      <c r="H39" s="325"/>
    </row>
    <row r="40" spans="1:8" ht="14.25" customHeight="1" x14ac:dyDescent="0.3">
      <c r="A40" s="570" t="s">
        <v>533</v>
      </c>
      <c r="B40" s="570"/>
      <c r="C40" s="370"/>
      <c r="D40" s="325"/>
      <c r="E40" s="325"/>
      <c r="F40" s="325"/>
      <c r="G40" s="325"/>
      <c r="H40" s="325"/>
    </row>
    <row r="41" spans="1:8" ht="14.25" customHeight="1" x14ac:dyDescent="0.3">
      <c r="A41" s="371"/>
      <c r="B41" s="374" t="s">
        <v>534</v>
      </c>
      <c r="C41" s="372"/>
      <c r="D41" s="325"/>
      <c r="E41" s="325"/>
      <c r="F41" s="325"/>
      <c r="G41" s="325"/>
      <c r="H41" s="325"/>
    </row>
    <row r="42" spans="1:8" ht="14.25" customHeight="1" x14ac:dyDescent="0.3">
      <c r="A42" s="371"/>
      <c r="B42" s="374" t="s">
        <v>535</v>
      </c>
      <c r="C42" s="372"/>
      <c r="D42" s="325"/>
      <c r="E42" s="325"/>
      <c r="F42" s="325"/>
      <c r="G42" s="325"/>
      <c r="H42" s="325"/>
    </row>
    <row r="43" spans="1:8" ht="14.25" customHeight="1" x14ac:dyDescent="0.3">
      <c r="A43" s="371"/>
      <c r="B43" s="373" t="s">
        <v>536</v>
      </c>
      <c r="C43" s="372"/>
      <c r="D43" s="325"/>
      <c r="E43" s="325"/>
      <c r="F43" s="325"/>
      <c r="G43" s="325"/>
      <c r="H43" s="325"/>
    </row>
    <row r="44" spans="1:8" ht="14.25" customHeight="1" x14ac:dyDescent="0.3">
      <c r="A44" s="372"/>
      <c r="B44" s="372"/>
      <c r="C44" s="372"/>
      <c r="D44" s="325"/>
      <c r="E44" s="325"/>
      <c r="F44" s="325"/>
      <c r="G44" s="325"/>
      <c r="H44" s="325"/>
    </row>
    <row r="45" spans="1:8" ht="18" customHeight="1" x14ac:dyDescent="0.3">
      <c r="A45" s="564" t="s">
        <v>10</v>
      </c>
      <c r="B45" s="564"/>
      <c r="C45" s="564"/>
      <c r="D45" s="564"/>
      <c r="E45" s="564"/>
      <c r="F45" s="564"/>
      <c r="G45" s="564"/>
      <c r="H45" s="564"/>
    </row>
    <row r="46" spans="1:8" ht="14.25" customHeight="1" x14ac:dyDescent="0.3">
      <c r="A46" s="562" t="s">
        <v>518</v>
      </c>
      <c r="B46" s="562"/>
      <c r="C46" s="562"/>
      <c r="D46" s="562"/>
      <c r="E46" s="562"/>
      <c r="F46" s="562"/>
      <c r="G46" s="562"/>
      <c r="H46" s="562"/>
    </row>
    <row r="47" spans="1:8" ht="14.25" customHeight="1" x14ac:dyDescent="0.3">
      <c r="A47" s="562"/>
      <c r="B47" s="562"/>
      <c r="C47" s="562"/>
      <c r="D47" s="562"/>
      <c r="E47" s="562"/>
      <c r="F47" s="562"/>
      <c r="G47" s="562"/>
      <c r="H47" s="562"/>
    </row>
    <row r="48" spans="1:8" ht="14.25" customHeight="1" x14ac:dyDescent="0.3">
      <c r="A48" s="562"/>
      <c r="B48" s="562"/>
      <c r="C48" s="562"/>
      <c r="D48" s="562"/>
      <c r="E48" s="562"/>
      <c r="F48" s="562"/>
      <c r="G48" s="562"/>
      <c r="H48" s="562"/>
    </row>
    <row r="49" spans="1:8" ht="14.25" customHeight="1" x14ac:dyDescent="0.3">
      <c r="A49" s="562"/>
      <c r="B49" s="562"/>
      <c r="C49" s="562"/>
      <c r="D49" s="562"/>
      <c r="E49" s="562"/>
      <c r="F49" s="562"/>
      <c r="G49" s="562"/>
      <c r="H49" s="562"/>
    </row>
    <row r="50" spans="1:8" ht="14.25" customHeight="1" x14ac:dyDescent="0.3">
      <c r="A50" s="562"/>
      <c r="B50" s="562"/>
      <c r="C50" s="562"/>
      <c r="D50" s="562"/>
      <c r="E50" s="562"/>
      <c r="F50" s="562"/>
      <c r="G50" s="562"/>
      <c r="H50" s="562"/>
    </row>
    <row r="51" spans="1:8" ht="14.25" customHeight="1" x14ac:dyDescent="0.3">
      <c r="B51" s="326" t="s">
        <v>183</v>
      </c>
      <c r="C51" s="327" t="s">
        <v>184</v>
      </c>
    </row>
    <row r="52" spans="1:8" ht="14.25" customHeight="1" x14ac:dyDescent="0.3">
      <c r="B52" s="326" t="s">
        <v>185</v>
      </c>
      <c r="C52" s="328" t="s">
        <v>186</v>
      </c>
    </row>
    <row r="53" spans="1:8" ht="14.25" customHeight="1" x14ac:dyDescent="0.3">
      <c r="B53" s="326"/>
      <c r="C53" s="327"/>
    </row>
    <row r="54" spans="1:8" ht="14.25" customHeight="1" x14ac:dyDescent="0.3">
      <c r="B54" s="326"/>
      <c r="C54" s="328"/>
    </row>
    <row r="55" spans="1:8" ht="14.25" customHeight="1" x14ac:dyDescent="0.3"/>
    <row r="56" spans="1:8" ht="14.25" customHeight="1" x14ac:dyDescent="0.3"/>
    <row r="57" spans="1:8" ht="14.25" customHeight="1" x14ac:dyDescent="0.3"/>
    <row r="58" spans="1:8" ht="14.25" customHeight="1" x14ac:dyDescent="0.3"/>
    <row r="59" spans="1:8" ht="14.25" customHeight="1" x14ac:dyDescent="0.3"/>
    <row r="60" spans="1:8" ht="14.25" customHeight="1" x14ac:dyDescent="0.3"/>
    <row r="61" spans="1:8" ht="14.25" customHeight="1" x14ac:dyDescent="0.3"/>
    <row r="62" spans="1:8" ht="14.25" customHeight="1" x14ac:dyDescent="0.3"/>
    <row r="63" spans="1:8" ht="14.25" customHeight="1" x14ac:dyDescent="0.3"/>
    <row r="64" spans="1:8" ht="14.25" customHeight="1" x14ac:dyDescent="0.3"/>
    <row r="65" ht="14.25" customHeight="1" x14ac:dyDescent="0.3"/>
    <row r="66" ht="14.25" customHeight="1" x14ac:dyDescent="0.3"/>
    <row r="67" ht="14.25" customHeight="1" x14ac:dyDescent="0.3"/>
    <row r="68" ht="14.25" customHeight="1" x14ac:dyDescent="0.3"/>
    <row r="69" ht="14.25" customHeight="1" x14ac:dyDescent="0.3"/>
    <row r="70" ht="14.25" customHeight="1" x14ac:dyDescent="0.3"/>
  </sheetData>
  <mergeCells count="8">
    <mergeCell ref="A46:H50"/>
    <mergeCell ref="A31:H31"/>
    <mergeCell ref="A45:H45"/>
    <mergeCell ref="A4:H4"/>
    <mergeCell ref="A1:H1"/>
    <mergeCell ref="A2:H3"/>
    <mergeCell ref="G34:G35"/>
    <mergeCell ref="A40:B40"/>
  </mergeCells>
  <phoneticPr fontId="32" type="noConversion"/>
  <pageMargins left="0.51181102362204722" right="0.47244094488188981" top="0.74803149606299213" bottom="0.74803149606299213" header="0.31496062992125984" footer="0.31496062992125984"/>
  <pageSetup paperSize="9" scale="65" orientation="portrait" horizontalDpi="4294967295" verticalDpi="4294967295" r:id="rId1"/>
  <headerFooter>
    <oddHeader>&amp;C&amp;12Soft Seating</oddHeader>
    <oddFooter>&amp;C&amp;11&amp;A</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F9FF9D-5DE3-42BD-A48D-F12057F1A695}">
  <dimension ref="A1:H61"/>
  <sheetViews>
    <sheetView zoomScaleNormal="100" zoomScaleSheetLayoutView="90" workbookViewId="0">
      <selection sqref="A1:G1"/>
    </sheetView>
  </sheetViews>
  <sheetFormatPr defaultColWidth="9" defaultRowHeight="13.8" x14ac:dyDescent="0.3"/>
  <cols>
    <col min="1" max="1" width="18.44140625" customWidth="1"/>
    <col min="2" max="2" width="22.5546875" bestFit="1" customWidth="1"/>
    <col min="3" max="3" width="22.44140625" bestFit="1" customWidth="1"/>
    <col min="4" max="4" width="22.21875" bestFit="1" customWidth="1"/>
    <col min="5" max="5" width="22.5546875" bestFit="1" customWidth="1"/>
    <col min="6" max="6" width="22.21875" bestFit="1" customWidth="1"/>
  </cols>
  <sheetData>
    <row r="1" spans="1:7" ht="18" x14ac:dyDescent="0.3">
      <c r="A1" s="564" t="s">
        <v>558</v>
      </c>
      <c r="B1" s="564"/>
      <c r="C1" s="564"/>
      <c r="D1" s="564"/>
      <c r="E1" s="564"/>
      <c r="F1" s="564"/>
      <c r="G1" s="564"/>
    </row>
    <row r="2" spans="1:7" ht="296.25" customHeight="1" x14ac:dyDescent="0.3">
      <c r="A2" s="572" t="s">
        <v>543</v>
      </c>
      <c r="B2" s="572"/>
      <c r="C2" s="572"/>
      <c r="D2" s="572"/>
      <c r="E2" s="572"/>
      <c r="F2" s="572"/>
      <c r="G2" s="572"/>
    </row>
    <row r="3" spans="1:7" ht="14.25" customHeight="1" thickBot="1" x14ac:dyDescent="0.35"/>
    <row r="4" spans="1:7" ht="18" customHeight="1" thickBot="1" x14ac:dyDescent="0.4">
      <c r="A4" s="573" t="s">
        <v>324</v>
      </c>
      <c r="B4" s="574"/>
      <c r="C4" s="574"/>
      <c r="D4" s="574"/>
      <c r="E4" s="574"/>
      <c r="F4" s="575"/>
    </row>
    <row r="5" spans="1:7" ht="14.25" customHeight="1" x14ac:dyDescent="0.3">
      <c r="A5" s="361"/>
      <c r="B5" s="360" t="s">
        <v>325</v>
      </c>
      <c r="C5" s="359" t="s">
        <v>326</v>
      </c>
      <c r="D5" s="359" t="s">
        <v>327</v>
      </c>
      <c r="E5" s="359" t="s">
        <v>328</v>
      </c>
      <c r="F5" s="362" t="s">
        <v>329</v>
      </c>
    </row>
    <row r="6" spans="1:7" ht="14.25" customHeight="1" x14ac:dyDescent="0.3">
      <c r="A6" s="363" t="s">
        <v>330</v>
      </c>
      <c r="B6" s="358" t="s">
        <v>331</v>
      </c>
      <c r="C6" s="358" t="s">
        <v>332</v>
      </c>
      <c r="D6" s="358" t="s">
        <v>333</v>
      </c>
      <c r="E6" s="358" t="s">
        <v>334</v>
      </c>
      <c r="F6" s="364" t="s">
        <v>335</v>
      </c>
    </row>
    <row r="7" spans="1:7" ht="14.25" customHeight="1" x14ac:dyDescent="0.3">
      <c r="A7" s="232" t="s">
        <v>336</v>
      </c>
      <c r="B7" s="234">
        <v>500</v>
      </c>
      <c r="C7" s="234">
        <v>580</v>
      </c>
      <c r="D7" s="234">
        <v>580</v>
      </c>
      <c r="E7" s="234">
        <v>870</v>
      </c>
      <c r="F7" s="235">
        <v>1150</v>
      </c>
    </row>
    <row r="8" spans="1:7" ht="14.25" customHeight="1" x14ac:dyDescent="0.3">
      <c r="A8" s="232" t="s">
        <v>337</v>
      </c>
      <c r="B8" s="234">
        <v>900</v>
      </c>
      <c r="C8" s="234">
        <v>1090</v>
      </c>
      <c r="D8" s="234">
        <v>1095</v>
      </c>
      <c r="E8" s="234">
        <v>1550</v>
      </c>
      <c r="F8" s="235">
        <v>1950</v>
      </c>
    </row>
    <row r="9" spans="1:7" ht="14.25" customHeight="1" x14ac:dyDescent="0.3">
      <c r="A9" s="232" t="s">
        <v>338</v>
      </c>
      <c r="B9" s="234">
        <v>1280</v>
      </c>
      <c r="C9" s="234">
        <v>1480</v>
      </c>
      <c r="D9" s="234">
        <v>1520</v>
      </c>
      <c r="E9" s="234">
        <v>2150</v>
      </c>
      <c r="F9" s="235">
        <v>2750</v>
      </c>
    </row>
    <row r="10" spans="1:7" ht="14.25" customHeight="1" x14ac:dyDescent="0.3">
      <c r="A10" s="232" t="s">
        <v>339</v>
      </c>
      <c r="B10" s="234">
        <v>1620</v>
      </c>
      <c r="C10" s="234">
        <v>1930</v>
      </c>
      <c r="D10" s="234">
        <v>1980</v>
      </c>
      <c r="E10" s="234">
        <v>2800</v>
      </c>
      <c r="F10" s="235">
        <v>3400</v>
      </c>
    </row>
    <row r="11" spans="1:7" ht="14.25" customHeight="1" thickBot="1" x14ac:dyDescent="0.35">
      <c r="A11" s="233" t="s">
        <v>340</v>
      </c>
      <c r="B11" s="236">
        <v>2000</v>
      </c>
      <c r="C11" s="236">
        <v>2300</v>
      </c>
      <c r="D11" s="236">
        <v>2390</v>
      </c>
      <c r="E11" s="236">
        <v>3000</v>
      </c>
      <c r="F11" s="237">
        <v>3520</v>
      </c>
    </row>
    <row r="12" spans="1:7" ht="14.25" customHeight="1" x14ac:dyDescent="0.3">
      <c r="A12" s="195"/>
      <c r="B12" s="195"/>
      <c r="C12" s="195"/>
      <c r="D12" s="195"/>
      <c r="E12" s="195"/>
      <c r="F12" s="195"/>
    </row>
    <row r="13" spans="1:7" ht="14.25" customHeight="1" x14ac:dyDescent="0.3"/>
    <row r="14" spans="1:7" ht="14.25" customHeight="1" x14ac:dyDescent="0.3">
      <c r="A14" s="365" t="s">
        <v>341</v>
      </c>
      <c r="B14" s="366"/>
      <c r="C14" s="366"/>
      <c r="D14" s="366"/>
      <c r="E14" s="366"/>
    </row>
    <row r="15" spans="1:7" ht="14.25" customHeight="1" x14ac:dyDescent="0.3">
      <c r="A15" s="367" t="s">
        <v>545</v>
      </c>
      <c r="B15" s="12"/>
      <c r="C15" s="12"/>
      <c r="D15" s="12"/>
      <c r="E15" s="12"/>
    </row>
    <row r="16" spans="1:7" ht="14.25" customHeight="1" x14ac:dyDescent="0.3">
      <c r="A16" s="365" t="s">
        <v>544</v>
      </c>
      <c r="B16" s="12"/>
      <c r="C16" s="12"/>
      <c r="D16" s="12"/>
      <c r="E16" s="12"/>
    </row>
    <row r="17" spans="1:8" ht="14.25" customHeight="1" x14ac:dyDescent="0.3"/>
    <row r="18" spans="1:8" ht="14.25" customHeight="1" x14ac:dyDescent="0.3"/>
    <row r="19" spans="1:8" ht="14.25" customHeight="1" x14ac:dyDescent="0.3">
      <c r="A19" s="563" t="s">
        <v>182</v>
      </c>
      <c r="B19" s="563"/>
      <c r="C19" s="563"/>
      <c r="D19" s="563"/>
      <c r="E19" s="563"/>
      <c r="F19" s="563"/>
      <c r="G19" s="563"/>
      <c r="H19" s="324"/>
    </row>
    <row r="20" spans="1:8" ht="14.25" customHeight="1" x14ac:dyDescent="0.3">
      <c r="A20" s="576" t="s">
        <v>371</v>
      </c>
      <c r="B20" s="576"/>
      <c r="C20" s="576"/>
      <c r="D20" s="576"/>
      <c r="E20" s="576"/>
      <c r="F20" s="576"/>
      <c r="G20" s="576"/>
      <c r="H20" s="323"/>
    </row>
    <row r="21" spans="1:8" ht="14.25" customHeight="1" x14ac:dyDescent="0.3">
      <c r="A21" s="576"/>
      <c r="B21" s="576"/>
      <c r="C21" s="576"/>
      <c r="D21" s="576"/>
      <c r="E21" s="576"/>
      <c r="F21" s="576"/>
      <c r="G21" s="576"/>
      <c r="H21" s="323"/>
    </row>
    <row r="22" spans="1:8" ht="14.25" customHeight="1" x14ac:dyDescent="0.3">
      <c r="A22" s="576"/>
      <c r="B22" s="576"/>
      <c r="C22" s="576"/>
      <c r="D22" s="576"/>
      <c r="E22" s="576"/>
      <c r="F22" s="576"/>
      <c r="G22" s="576"/>
      <c r="H22" s="323"/>
    </row>
    <row r="23" spans="1:8" ht="14.25" customHeight="1" x14ac:dyDescent="0.3">
      <c r="A23" s="576"/>
      <c r="B23" s="576"/>
      <c r="C23" s="576"/>
      <c r="D23" s="576"/>
      <c r="E23" s="576"/>
      <c r="F23" s="576"/>
      <c r="G23" s="576"/>
      <c r="H23" s="323"/>
    </row>
    <row r="24" spans="1:8" ht="14.25" customHeight="1" x14ac:dyDescent="0.3">
      <c r="A24" s="576"/>
      <c r="B24" s="576"/>
      <c r="C24" s="576"/>
      <c r="D24" s="576"/>
      <c r="E24" s="576"/>
      <c r="F24" s="576"/>
      <c r="G24" s="576"/>
      <c r="H24" s="323"/>
    </row>
    <row r="25" spans="1:8" ht="14.25" customHeight="1" x14ac:dyDescent="0.3">
      <c r="A25" s="576"/>
      <c r="B25" s="576"/>
      <c r="C25" s="576"/>
      <c r="D25" s="576"/>
      <c r="E25" s="576"/>
      <c r="F25" s="576"/>
      <c r="G25" s="576"/>
      <c r="H25" s="323"/>
    </row>
    <row r="26" spans="1:8" ht="14.25" customHeight="1" x14ac:dyDescent="0.3">
      <c r="A26" s="576"/>
      <c r="B26" s="576"/>
      <c r="C26" s="576"/>
      <c r="D26" s="576"/>
      <c r="E26" s="576"/>
      <c r="F26" s="576"/>
      <c r="G26" s="576"/>
      <c r="H26" s="323"/>
    </row>
    <row r="27" spans="1:8" ht="14.25" customHeight="1" x14ac:dyDescent="0.3">
      <c r="A27" s="576"/>
      <c r="B27" s="576"/>
      <c r="C27" s="576"/>
      <c r="D27" s="576"/>
      <c r="E27" s="576"/>
      <c r="F27" s="576"/>
      <c r="G27" s="576"/>
      <c r="H27" s="323"/>
    </row>
    <row r="28" spans="1:8" ht="14.25" customHeight="1" x14ac:dyDescent="0.3">
      <c r="A28" s="576"/>
      <c r="B28" s="576"/>
      <c r="C28" s="576"/>
      <c r="D28" s="576"/>
      <c r="E28" s="576"/>
      <c r="F28" s="576"/>
      <c r="G28" s="576"/>
      <c r="H28" s="323"/>
    </row>
    <row r="29" spans="1:8" ht="14.25" customHeight="1" x14ac:dyDescent="0.3">
      <c r="A29" s="576"/>
      <c r="B29" s="576"/>
      <c r="C29" s="576"/>
      <c r="D29" s="576"/>
      <c r="E29" s="576"/>
      <c r="F29" s="576"/>
      <c r="G29" s="576"/>
      <c r="H29" s="323"/>
    </row>
    <row r="30" spans="1:8" ht="14.25" customHeight="1" x14ac:dyDescent="0.3">
      <c r="A30" s="576"/>
      <c r="B30" s="576"/>
      <c r="C30" s="576"/>
      <c r="D30" s="576"/>
      <c r="E30" s="576"/>
      <c r="F30" s="576"/>
      <c r="G30" s="576"/>
      <c r="H30" s="323"/>
    </row>
    <row r="31" spans="1:8" ht="14.25" customHeight="1" x14ac:dyDescent="0.3">
      <c r="A31" s="576"/>
      <c r="B31" s="576"/>
      <c r="C31" s="576"/>
      <c r="D31" s="576"/>
      <c r="E31" s="576"/>
      <c r="F31" s="576"/>
      <c r="G31" s="576"/>
      <c r="H31" s="323"/>
    </row>
    <row r="32" spans="1:8" ht="14.25" customHeight="1" x14ac:dyDescent="0.3">
      <c r="A32" s="576"/>
      <c r="B32" s="576"/>
      <c r="C32" s="576"/>
      <c r="D32" s="576"/>
      <c r="E32" s="576"/>
      <c r="F32" s="576"/>
      <c r="G32" s="576"/>
      <c r="H32" s="323"/>
    </row>
    <row r="33" spans="1:8" ht="14.25" customHeight="1" x14ac:dyDescent="0.3">
      <c r="A33" s="576"/>
      <c r="B33" s="576"/>
      <c r="C33" s="576"/>
      <c r="D33" s="576"/>
      <c r="E33" s="576"/>
      <c r="F33" s="576"/>
      <c r="G33" s="576"/>
      <c r="H33" s="323"/>
    </row>
    <row r="34" spans="1:8" ht="14.25" customHeight="1" x14ac:dyDescent="0.3">
      <c r="A34" s="576"/>
      <c r="B34" s="576"/>
      <c r="C34" s="576"/>
      <c r="D34" s="576"/>
      <c r="E34" s="576"/>
      <c r="F34" s="576"/>
      <c r="G34" s="576"/>
      <c r="H34" s="323"/>
    </row>
    <row r="35" spans="1:8" ht="14.25" customHeight="1" x14ac:dyDescent="0.3">
      <c r="A35" s="576"/>
      <c r="B35" s="576"/>
      <c r="C35" s="576"/>
      <c r="D35" s="576"/>
      <c r="E35" s="576"/>
      <c r="F35" s="576"/>
      <c r="G35" s="576"/>
      <c r="H35" s="323"/>
    </row>
    <row r="36" spans="1:8" ht="14.25" customHeight="1" x14ac:dyDescent="0.3">
      <c r="A36" s="576"/>
      <c r="B36" s="576"/>
      <c r="C36" s="576"/>
      <c r="D36" s="576"/>
      <c r="E36" s="576"/>
      <c r="F36" s="576"/>
      <c r="G36" s="576"/>
      <c r="H36" s="323"/>
    </row>
    <row r="37" spans="1:8" ht="14.25" customHeight="1" x14ac:dyDescent="0.3">
      <c r="A37" s="323"/>
      <c r="B37" s="323"/>
      <c r="C37" s="323"/>
      <c r="D37" s="323"/>
      <c r="E37" s="323"/>
      <c r="F37" s="323"/>
      <c r="G37" s="323"/>
      <c r="H37" s="323"/>
    </row>
    <row r="38" spans="1:8" ht="14.25" customHeight="1" x14ac:dyDescent="0.3"/>
    <row r="39" spans="1:8" ht="14.25" customHeight="1" x14ac:dyDescent="0.3"/>
    <row r="40" spans="1:8" ht="14.25" customHeight="1" x14ac:dyDescent="0.3"/>
    <row r="41" spans="1:8" ht="14.25" customHeight="1" x14ac:dyDescent="0.3">
      <c r="A41" s="329" t="s">
        <v>187</v>
      </c>
      <c r="B41" s="140"/>
    </row>
    <row r="42" spans="1:8" ht="14.25" customHeight="1" x14ac:dyDescent="0.3"/>
    <row r="43" spans="1:8" ht="14.25" customHeight="1" x14ac:dyDescent="0.3"/>
    <row r="44" spans="1:8" ht="14.25" customHeight="1" x14ac:dyDescent="0.3"/>
    <row r="45" spans="1:8" ht="14.25" customHeight="1" x14ac:dyDescent="0.3"/>
    <row r="46" spans="1:8" ht="14.25" customHeight="1" x14ac:dyDescent="0.3"/>
    <row r="47" spans="1:8" ht="14.25" customHeight="1" x14ac:dyDescent="0.3">
      <c r="E47" s="571"/>
      <c r="F47" s="571"/>
    </row>
    <row r="48" spans="1:8" ht="14.25" customHeight="1" x14ac:dyDescent="0.3">
      <c r="E48" s="571"/>
      <c r="F48" s="571"/>
    </row>
    <row r="49" spans="5:6" ht="14.25" customHeight="1" x14ac:dyDescent="0.3">
      <c r="E49" s="571"/>
      <c r="F49" s="571"/>
    </row>
    <row r="50" spans="5:6" ht="14.25" customHeight="1" x14ac:dyDescent="0.3"/>
    <row r="51" spans="5:6" ht="14.25" customHeight="1" x14ac:dyDescent="0.3"/>
    <row r="52" spans="5:6" ht="14.25" customHeight="1" x14ac:dyDescent="0.3"/>
    <row r="53" spans="5:6" ht="14.25" customHeight="1" x14ac:dyDescent="0.3"/>
    <row r="54" spans="5:6" ht="14.25" customHeight="1" x14ac:dyDescent="0.3"/>
    <row r="55" spans="5:6" ht="14.25" customHeight="1" x14ac:dyDescent="0.3"/>
    <row r="56" spans="5:6" ht="14.25" customHeight="1" x14ac:dyDescent="0.3"/>
    <row r="57" spans="5:6" ht="14.25" customHeight="1" x14ac:dyDescent="0.3"/>
    <row r="58" spans="5:6" ht="14.25" customHeight="1" x14ac:dyDescent="0.3"/>
    <row r="59" spans="5:6" ht="14.25" customHeight="1" x14ac:dyDescent="0.3"/>
    <row r="60" spans="5:6" ht="14.25" customHeight="1" x14ac:dyDescent="0.3"/>
    <row r="61" spans="5:6" ht="14.25" customHeight="1" x14ac:dyDescent="0.3"/>
  </sheetData>
  <mergeCells count="6">
    <mergeCell ref="E47:F49"/>
    <mergeCell ref="A1:G1"/>
    <mergeCell ref="A2:G2"/>
    <mergeCell ref="A4:F4"/>
    <mergeCell ref="A20:G36"/>
    <mergeCell ref="A19:G19"/>
  </mergeCells>
  <pageMargins left="0.51181102362204722" right="0.47244094488188981" top="0.74803149606299213" bottom="0.74803149606299213" header="0.31496062992125984" footer="0.31496062992125984"/>
  <pageSetup paperSize="9" scale="70" orientation="portrait" horizontalDpi="4294967295" verticalDpi="4294967295" r:id="rId1"/>
  <headerFooter>
    <oddHeader>&amp;C&amp;12Soft Seating</oddHeader>
    <oddFooter>&amp;C&amp;A</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List2">
    <pageSetUpPr fitToPage="1"/>
  </sheetPr>
  <dimension ref="A1:H207"/>
  <sheetViews>
    <sheetView zoomScale="90" zoomScaleNormal="90" zoomScaleSheetLayoutView="90" workbookViewId="0">
      <selection activeCell="C4" sqref="C4"/>
    </sheetView>
  </sheetViews>
  <sheetFormatPr defaultColWidth="14.44140625" defaultRowHeight="15" customHeight="1" x14ac:dyDescent="0.3"/>
  <cols>
    <col min="1" max="1" width="34.77734375" style="62" customWidth="1"/>
    <col min="2" max="2" width="15.77734375" style="62" customWidth="1"/>
    <col min="3" max="3" width="18.21875" style="62" customWidth="1"/>
    <col min="4" max="4" width="19.77734375" style="62" customWidth="1"/>
    <col min="5" max="5" width="13.77734375" style="62" customWidth="1"/>
    <col min="6" max="6" width="23" style="62" customWidth="1"/>
    <col min="7" max="8" width="8.44140625" style="62" bestFit="1" customWidth="1"/>
    <col min="9" max="9" width="28.5546875" bestFit="1" customWidth="1"/>
    <col min="10" max="11" width="9.21875" customWidth="1"/>
    <col min="12" max="12" width="17.77734375" customWidth="1"/>
    <col min="13" max="13" width="11.5546875" customWidth="1"/>
    <col min="14" max="26" width="8.77734375" customWidth="1"/>
  </cols>
  <sheetData>
    <row r="1" spans="1:8" ht="37.5" customHeight="1" x14ac:dyDescent="0.8">
      <c r="A1" s="390" t="s">
        <v>368</v>
      </c>
      <c r="B1" s="391"/>
      <c r="C1" s="391"/>
      <c r="D1" s="391"/>
      <c r="E1" s="391"/>
      <c r="F1" s="391"/>
      <c r="G1" s="391"/>
      <c r="H1" s="391"/>
    </row>
    <row r="2" spans="1:8" ht="29.25" customHeight="1" x14ac:dyDescent="0.3">
      <c r="A2" s="392" t="s">
        <v>557</v>
      </c>
      <c r="B2" s="393"/>
      <c r="C2" s="393"/>
      <c r="D2" s="393"/>
      <c r="E2" s="393"/>
      <c r="F2" s="393"/>
      <c r="G2" s="393"/>
      <c r="H2" s="393"/>
    </row>
    <row r="3" spans="1:8" ht="29.25" customHeight="1" x14ac:dyDescent="0.3">
      <c r="A3" s="392" t="s">
        <v>529</v>
      </c>
      <c r="B3" s="393"/>
      <c r="C3" s="393"/>
      <c r="D3" s="393"/>
      <c r="E3" s="393"/>
      <c r="F3" s="393"/>
      <c r="G3" s="393"/>
      <c r="H3" s="393"/>
    </row>
    <row r="4" spans="1:8" ht="12.75" customHeight="1" x14ac:dyDescent="0.3">
      <c r="A4" s="377"/>
      <c r="B4" s="378"/>
      <c r="C4" s="379"/>
      <c r="D4" s="377"/>
      <c r="E4" s="378"/>
      <c r="F4" s="379"/>
      <c r="G4" s="377"/>
      <c r="H4" s="378"/>
    </row>
    <row r="5" spans="1:8" ht="12.75" customHeight="1" x14ac:dyDescent="0.3">
      <c r="A5" s="377"/>
      <c r="B5" s="378"/>
      <c r="C5" s="380" t="s">
        <v>546</v>
      </c>
      <c r="D5" s="380">
        <v>1</v>
      </c>
      <c r="E5" s="381"/>
      <c r="F5" s="377"/>
      <c r="G5" s="377"/>
      <c r="H5" s="378"/>
    </row>
    <row r="6" spans="1:8" ht="12.75" customHeight="1" x14ac:dyDescent="0.3">
      <c r="A6" s="377"/>
      <c r="B6" s="378"/>
      <c r="C6" s="380" t="s">
        <v>547</v>
      </c>
      <c r="D6" s="380">
        <v>1</v>
      </c>
      <c r="E6" s="381"/>
      <c r="F6" s="377"/>
      <c r="G6" s="377"/>
      <c r="H6" s="378"/>
    </row>
    <row r="7" spans="1:8" ht="35.25" customHeight="1" x14ac:dyDescent="0.45">
      <c r="A7" s="394" t="s">
        <v>1</v>
      </c>
      <c r="B7" s="395"/>
      <c r="C7" s="395"/>
      <c r="D7" s="395"/>
      <c r="E7" s="395"/>
      <c r="F7" s="395"/>
      <c r="G7" s="395"/>
      <c r="H7" s="396"/>
    </row>
    <row r="8" spans="1:8" ht="19.5" customHeight="1" x14ac:dyDescent="0.4">
      <c r="A8" s="397" t="s">
        <v>366</v>
      </c>
      <c r="B8" s="398"/>
      <c r="C8" s="398"/>
      <c r="D8" s="398"/>
      <c r="E8" s="398"/>
      <c r="F8" s="398"/>
      <c r="G8" s="398"/>
      <c r="H8" s="399"/>
    </row>
    <row r="9" spans="1:8" ht="9" customHeight="1" x14ac:dyDescent="0.3">
      <c r="A9" s="46"/>
      <c r="B9" s="46"/>
      <c r="C9" s="46"/>
      <c r="D9" s="46"/>
      <c r="E9" s="46"/>
      <c r="F9" s="46"/>
      <c r="G9" s="46"/>
      <c r="H9" s="46"/>
    </row>
    <row r="10" spans="1:8" ht="19.5" customHeight="1" x14ac:dyDescent="0.3">
      <c r="A10" s="46"/>
      <c r="B10" s="29"/>
      <c r="C10" s="46"/>
      <c r="D10" s="46"/>
      <c r="E10" s="29"/>
      <c r="F10" s="46"/>
      <c r="G10" s="46"/>
      <c r="H10" s="29"/>
    </row>
    <row r="11" spans="1:8" ht="19.5" customHeight="1" x14ac:dyDescent="0.3">
      <c r="A11" s="207" t="s">
        <v>348</v>
      </c>
      <c r="B11" s="208" t="s">
        <v>312</v>
      </c>
      <c r="C11" s="132"/>
      <c r="D11" s="46"/>
      <c r="E11" s="128"/>
      <c r="H11" s="68"/>
    </row>
    <row r="12" spans="1:8" ht="19.5" customHeight="1" x14ac:dyDescent="0.3">
      <c r="A12" s="209" t="s">
        <v>290</v>
      </c>
      <c r="B12" s="208" t="s">
        <v>313</v>
      </c>
      <c r="D12" s="132"/>
      <c r="E12" s="29"/>
      <c r="F12" s="132"/>
      <c r="G12" s="133"/>
      <c r="H12" s="29"/>
    </row>
    <row r="13" spans="1:8" ht="19.5" customHeight="1" x14ac:dyDescent="0.3">
      <c r="A13" s="207" t="s">
        <v>2</v>
      </c>
      <c r="B13" s="210" t="s">
        <v>316</v>
      </c>
      <c r="C13" s="46"/>
      <c r="D13" s="46"/>
      <c r="E13" s="29"/>
      <c r="F13" s="46"/>
      <c r="G13" s="46"/>
      <c r="H13" s="29"/>
    </row>
    <row r="14" spans="1:8" ht="19.5" customHeight="1" x14ac:dyDescent="0.3">
      <c r="A14" s="209" t="s">
        <v>243</v>
      </c>
      <c r="B14" s="210" t="s">
        <v>317</v>
      </c>
      <c r="C14" s="46"/>
      <c r="D14" s="46"/>
      <c r="E14" s="29"/>
      <c r="F14" s="46"/>
      <c r="G14" s="133"/>
      <c r="H14" s="29"/>
    </row>
    <row r="15" spans="1:8" ht="19.5" customHeight="1" x14ac:dyDescent="0.3">
      <c r="A15" s="207" t="s">
        <v>3</v>
      </c>
      <c r="B15" s="210" t="s">
        <v>314</v>
      </c>
      <c r="C15" s="46"/>
      <c r="E15" s="29"/>
      <c r="F15" s="46"/>
      <c r="G15" s="46"/>
      <c r="H15" s="29"/>
    </row>
    <row r="16" spans="1:8" ht="19.5" customHeight="1" x14ac:dyDescent="0.3">
      <c r="A16" s="207" t="s">
        <v>4</v>
      </c>
      <c r="B16" s="210" t="s">
        <v>315</v>
      </c>
      <c r="C16" s="46"/>
      <c r="D16" s="46"/>
      <c r="E16" s="68"/>
      <c r="G16" s="46"/>
      <c r="H16" s="29"/>
    </row>
    <row r="17" spans="1:8" ht="19.5" customHeight="1" x14ac:dyDescent="0.3">
      <c r="A17" s="8" t="s">
        <v>5</v>
      </c>
      <c r="B17" s="210" t="s">
        <v>321</v>
      </c>
      <c r="C17" s="132"/>
      <c r="E17" s="68"/>
      <c r="F17" s="70"/>
      <c r="G17"/>
      <c r="H17" s="29"/>
    </row>
    <row r="18" spans="1:8" ht="19.5" customHeight="1" x14ac:dyDescent="0.3">
      <c r="A18" s="8" t="s">
        <v>7</v>
      </c>
      <c r="B18" s="210" t="s">
        <v>319</v>
      </c>
      <c r="C18" s="46"/>
      <c r="D18" s="46"/>
      <c r="E18" s="29"/>
      <c r="F18" s="46"/>
      <c r="G18" s="46"/>
      <c r="H18" s="29"/>
    </row>
    <row r="19" spans="1:8" ht="19.5" customHeight="1" x14ac:dyDescent="0.3">
      <c r="A19" s="8" t="s">
        <v>8</v>
      </c>
      <c r="B19" s="210" t="s">
        <v>320</v>
      </c>
      <c r="C19" s="46"/>
      <c r="D19" s="132"/>
      <c r="E19" s="29"/>
      <c r="F19" s="132"/>
      <c r="G19" s="132"/>
      <c r="H19" s="29"/>
    </row>
    <row r="20" spans="1:8" ht="19.5" customHeight="1" x14ac:dyDescent="0.3">
      <c r="A20" s="8" t="s">
        <v>6</v>
      </c>
      <c r="B20" s="210" t="s">
        <v>321</v>
      </c>
      <c r="C20" s="46"/>
      <c r="D20" s="46"/>
      <c r="E20" s="29"/>
      <c r="F20" s="46"/>
      <c r="G20" s="46"/>
      <c r="H20" s="29"/>
    </row>
    <row r="21" spans="1:8" ht="19.5" customHeight="1" x14ac:dyDescent="0.3">
      <c r="A21" s="8" t="s">
        <v>364</v>
      </c>
      <c r="B21" s="210" t="s">
        <v>318</v>
      </c>
      <c r="C21" s="46"/>
      <c r="E21" s="68"/>
      <c r="G21" s="46"/>
      <c r="H21" s="29"/>
    </row>
    <row r="22" spans="1:8" ht="19.5" customHeight="1" x14ac:dyDescent="0.3">
      <c r="A22" s="207" t="s">
        <v>509</v>
      </c>
      <c r="B22" s="208" t="s">
        <v>323</v>
      </c>
      <c r="C22" s="46"/>
      <c r="D22" s="132"/>
      <c r="E22" s="29"/>
      <c r="F22" s="103"/>
      <c r="G22" s="46"/>
      <c r="H22" s="29"/>
    </row>
    <row r="23" spans="1:8" ht="19.5" customHeight="1" x14ac:dyDescent="0.3">
      <c r="A23" s="207" t="s">
        <v>508</v>
      </c>
      <c r="B23" s="210" t="s">
        <v>322</v>
      </c>
      <c r="C23" s="46"/>
      <c r="D23" s="46"/>
      <c r="E23" s="29"/>
      <c r="F23" s="46"/>
      <c r="G23" s="46"/>
      <c r="H23" s="29"/>
    </row>
    <row r="24" spans="1:8" ht="19.5" customHeight="1" x14ac:dyDescent="0.3">
      <c r="A24" s="209"/>
      <c r="B24" s="209"/>
      <c r="E24" s="68"/>
    </row>
    <row r="25" spans="1:8" ht="19.2" customHeight="1" x14ac:dyDescent="0.3">
      <c r="C25" s="46"/>
      <c r="D25" s="103"/>
      <c r="E25" s="103"/>
      <c r="F25" s="103"/>
      <c r="H25" s="29"/>
    </row>
    <row r="26" spans="1:8" ht="19.2" customHeight="1" x14ac:dyDescent="0.35">
      <c r="A26" s="368"/>
      <c r="B26" s="368"/>
      <c r="C26" s="368"/>
      <c r="D26" s="368"/>
      <c r="E26" s="368"/>
      <c r="F26" s="368"/>
      <c r="G26" s="178"/>
      <c r="H26" s="178"/>
    </row>
    <row r="27" spans="1:8" ht="19.95" customHeight="1" x14ac:dyDescent="0.3">
      <c r="A27" s="375"/>
      <c r="B27" s="375"/>
      <c r="C27" s="375"/>
      <c r="D27" s="375"/>
      <c r="E27" s="375"/>
      <c r="F27" s="389"/>
      <c r="G27" s="46"/>
      <c r="H27" s="46"/>
    </row>
    <row r="28" spans="1:8" ht="19.95" customHeight="1" x14ac:dyDescent="0.3">
      <c r="A28" s="375"/>
      <c r="B28" s="375"/>
      <c r="C28" s="375"/>
      <c r="D28" s="375"/>
      <c r="E28" s="375"/>
      <c r="F28" s="389"/>
      <c r="G28" s="46"/>
      <c r="H28" s="29"/>
    </row>
    <row r="29" spans="1:8" ht="19.95" customHeight="1" x14ac:dyDescent="0.3">
      <c r="A29" s="375"/>
      <c r="B29" s="375"/>
      <c r="C29" s="375"/>
      <c r="D29" s="375"/>
      <c r="E29" s="375"/>
      <c r="F29" s="375"/>
      <c r="G29" s="46"/>
      <c r="H29" s="29"/>
    </row>
    <row r="30" spans="1:8" ht="19.95" customHeight="1" x14ac:dyDescent="0.3">
      <c r="A30" s="375"/>
      <c r="B30" s="375"/>
      <c r="C30" s="375"/>
      <c r="D30" s="375"/>
      <c r="E30" s="375"/>
      <c r="F30" s="375"/>
      <c r="G30" s="46"/>
      <c r="H30" s="29"/>
    </row>
    <row r="31" spans="1:8" ht="19.95" customHeight="1" x14ac:dyDescent="0.3">
      <c r="A31" s="375"/>
      <c r="B31" s="375"/>
      <c r="C31" s="375"/>
      <c r="D31" s="375"/>
      <c r="E31" s="375"/>
      <c r="F31" s="375"/>
      <c r="G31" s="46"/>
      <c r="H31" s="29"/>
    </row>
    <row r="32" spans="1:8" ht="19.5" customHeight="1" x14ac:dyDescent="0.3">
      <c r="A32" s="46"/>
      <c r="B32" s="29"/>
      <c r="C32" s="46"/>
      <c r="D32" s="133"/>
      <c r="E32" s="29"/>
      <c r="F32" s="46"/>
      <c r="G32" s="46"/>
      <c r="H32" s="133"/>
    </row>
    <row r="33" spans="1:8" ht="19.5" customHeight="1" x14ac:dyDescent="0.3">
      <c r="A33" s="368"/>
      <c r="B33" s="368"/>
      <c r="C33" s="368"/>
      <c r="D33" s="368"/>
      <c r="E33" s="368"/>
      <c r="F33" s="368"/>
      <c r="G33" s="46"/>
      <c r="H33" s="29"/>
    </row>
    <row r="34" spans="1:8" ht="19.5" customHeight="1" x14ac:dyDescent="0.3">
      <c r="A34" s="46"/>
      <c r="B34" s="29"/>
      <c r="C34" s="133"/>
      <c r="D34" s="46"/>
      <c r="E34" s="29"/>
      <c r="F34" s="46"/>
      <c r="G34" s="46"/>
      <c r="H34" s="29"/>
    </row>
    <row r="35" spans="1:8" ht="19.5" customHeight="1" x14ac:dyDescent="0.3">
      <c r="A35" s="46"/>
      <c r="B35" s="29"/>
      <c r="C35" s="133"/>
      <c r="D35" s="46"/>
      <c r="E35" s="29"/>
      <c r="F35" s="133"/>
      <c r="G35" s="133"/>
      <c r="H35" s="133"/>
    </row>
    <row r="36" spans="1:8" ht="13.8" hidden="1" x14ac:dyDescent="0.3">
      <c r="A36" s="133"/>
      <c r="B36" s="133"/>
      <c r="C36" s="133"/>
      <c r="D36" s="133"/>
      <c r="E36" s="133"/>
      <c r="F36" s="46"/>
      <c r="G36" s="133"/>
      <c r="H36" s="133"/>
    </row>
    <row r="37" spans="1:8" ht="18.600000000000001" hidden="1" thickBot="1" x14ac:dyDescent="0.4">
      <c r="A37" s="262" t="s">
        <v>411</v>
      </c>
      <c r="B37" s="132"/>
      <c r="C37" s="132"/>
      <c r="D37" s="132"/>
      <c r="E37" s="132"/>
      <c r="F37" s="132"/>
      <c r="G37" s="132"/>
      <c r="H37" s="132"/>
    </row>
    <row r="38" spans="1:8" hidden="1" thickTop="1" thickBot="1" x14ac:dyDescent="0.35">
      <c r="A38" s="238" t="s">
        <v>373</v>
      </c>
      <c r="B38" s="239" t="s">
        <v>374</v>
      </c>
      <c r="C38" s="239" t="s">
        <v>375</v>
      </c>
      <c r="D38" s="239" t="s">
        <v>269</v>
      </c>
      <c r="E38" s="239" t="s">
        <v>270</v>
      </c>
      <c r="F38" s="239" t="s">
        <v>271</v>
      </c>
      <c r="G38" s="239" t="s">
        <v>64</v>
      </c>
      <c r="H38" s="240" t="s">
        <v>22</v>
      </c>
    </row>
    <row r="39" spans="1:8" hidden="1" thickTop="1" thickBot="1" x14ac:dyDescent="0.35">
      <c r="A39" s="241" t="s">
        <v>376</v>
      </c>
      <c r="B39" s="242"/>
      <c r="C39" s="242"/>
      <c r="D39" s="242"/>
      <c r="E39" s="242"/>
      <c r="F39" s="242"/>
      <c r="G39" s="242"/>
      <c r="H39" s="243"/>
    </row>
    <row r="40" spans="1:8" ht="14.4" hidden="1" thickBot="1" x14ac:dyDescent="0.35">
      <c r="A40" s="244" t="s">
        <v>349</v>
      </c>
      <c r="B40" s="245"/>
      <c r="C40" s="246" t="s">
        <v>413</v>
      </c>
      <c r="D40" s="246">
        <v>8763</v>
      </c>
      <c r="E40" s="246">
        <v>8991</v>
      </c>
      <c r="F40" s="246">
        <v>9310</v>
      </c>
      <c r="G40" s="246">
        <v>9857</v>
      </c>
      <c r="H40" s="247">
        <v>11363</v>
      </c>
    </row>
    <row r="41" spans="1:8" ht="14.4" hidden="1" thickBot="1" x14ac:dyDescent="0.35">
      <c r="A41" s="244" t="s">
        <v>377</v>
      </c>
      <c r="B41" s="245"/>
      <c r="C41" s="246" t="s">
        <v>413</v>
      </c>
      <c r="D41" s="246">
        <v>8763</v>
      </c>
      <c r="E41" s="246">
        <v>8991</v>
      </c>
      <c r="F41" s="246">
        <v>9310</v>
      </c>
      <c r="G41" s="246">
        <v>9857</v>
      </c>
      <c r="H41" s="247">
        <v>11363</v>
      </c>
    </row>
    <row r="42" spans="1:8" ht="14.4" hidden="1" thickBot="1" x14ac:dyDescent="0.35">
      <c r="A42" s="244" t="s">
        <v>351</v>
      </c>
      <c r="B42" s="245"/>
      <c r="C42" s="246" t="s">
        <v>413</v>
      </c>
      <c r="D42" s="246">
        <v>8763</v>
      </c>
      <c r="E42" s="246">
        <v>8991</v>
      </c>
      <c r="F42" s="246">
        <v>9310</v>
      </c>
      <c r="G42" s="246">
        <v>9857</v>
      </c>
      <c r="H42" s="247">
        <v>11363</v>
      </c>
    </row>
    <row r="43" spans="1:8" ht="14.4" hidden="1" thickBot="1" x14ac:dyDescent="0.35">
      <c r="A43" s="244" t="s">
        <v>369</v>
      </c>
      <c r="B43" s="245"/>
      <c r="C43" s="246" t="s">
        <v>413</v>
      </c>
      <c r="D43" s="246">
        <v>9854</v>
      </c>
      <c r="E43" s="246">
        <v>10082</v>
      </c>
      <c r="F43" s="246">
        <v>10401</v>
      </c>
      <c r="G43" s="246">
        <v>10948</v>
      </c>
      <c r="H43" s="247">
        <v>12454</v>
      </c>
    </row>
    <row r="44" spans="1:8" ht="14.4" hidden="1" thickBot="1" x14ac:dyDescent="0.35">
      <c r="A44" s="248" t="s">
        <v>352</v>
      </c>
      <c r="B44" s="249"/>
      <c r="C44" s="249" t="s">
        <v>413</v>
      </c>
      <c r="D44" s="249">
        <v>9854</v>
      </c>
      <c r="E44" s="249">
        <v>10082</v>
      </c>
      <c r="F44" s="249">
        <v>10401</v>
      </c>
      <c r="G44" s="249">
        <v>10948</v>
      </c>
      <c r="H44" s="251">
        <v>12454</v>
      </c>
    </row>
    <row r="45" spans="1:8" hidden="1" thickTop="1" thickBot="1" x14ac:dyDescent="0.35">
      <c r="A45" s="241" t="s">
        <v>378</v>
      </c>
      <c r="B45" s="242"/>
      <c r="C45" s="242"/>
      <c r="D45" s="242"/>
      <c r="E45" s="242"/>
      <c r="F45" s="242"/>
      <c r="G45" s="242"/>
      <c r="H45" s="243"/>
    </row>
    <row r="46" spans="1:8" ht="14.4" hidden="1" thickBot="1" x14ac:dyDescent="0.35">
      <c r="A46" s="244" t="s">
        <v>379</v>
      </c>
      <c r="B46" s="245"/>
      <c r="C46" s="246" t="s">
        <v>414</v>
      </c>
      <c r="D46" s="246">
        <v>11727</v>
      </c>
      <c r="E46" s="246">
        <v>12037</v>
      </c>
      <c r="F46" s="246">
        <v>12470</v>
      </c>
      <c r="G46" s="246">
        <v>13212</v>
      </c>
      <c r="H46" s="247">
        <v>15256</v>
      </c>
    </row>
    <row r="47" spans="1:8" ht="14.4" hidden="1" thickBot="1" x14ac:dyDescent="0.35">
      <c r="A47" s="244" t="s">
        <v>380</v>
      </c>
      <c r="B47" s="245"/>
      <c r="C47" s="246" t="s">
        <v>414</v>
      </c>
      <c r="D47" s="246">
        <v>13507</v>
      </c>
      <c r="E47" s="246">
        <v>13816</v>
      </c>
      <c r="F47" s="246">
        <v>14249</v>
      </c>
      <c r="G47" s="246">
        <v>14992</v>
      </c>
      <c r="H47" s="247">
        <v>17035</v>
      </c>
    </row>
    <row r="48" spans="1:8" ht="14.4" hidden="1" thickBot="1" x14ac:dyDescent="0.35">
      <c r="A48" s="244" t="s">
        <v>381</v>
      </c>
      <c r="B48" s="245"/>
      <c r="C48" s="246" t="s">
        <v>414</v>
      </c>
      <c r="D48" s="246">
        <v>15426</v>
      </c>
      <c r="E48" s="246">
        <v>15736</v>
      </c>
      <c r="F48" s="246">
        <v>16169</v>
      </c>
      <c r="G48" s="246">
        <v>16911</v>
      </c>
      <c r="H48" s="247">
        <v>18955</v>
      </c>
    </row>
    <row r="49" spans="1:8" ht="14.4" hidden="1" thickBot="1" x14ac:dyDescent="0.35">
      <c r="A49" s="244" t="s">
        <v>382</v>
      </c>
      <c r="B49" s="245"/>
      <c r="C49" s="246" t="s">
        <v>414</v>
      </c>
      <c r="D49" s="246">
        <v>12543</v>
      </c>
      <c r="E49" s="246">
        <v>12852</v>
      </c>
      <c r="F49" s="246">
        <v>13285</v>
      </c>
      <c r="G49" s="246">
        <v>14028</v>
      </c>
      <c r="H49" s="247">
        <v>16071</v>
      </c>
    </row>
    <row r="50" spans="1:8" ht="14.4" hidden="1" thickBot="1" x14ac:dyDescent="0.35">
      <c r="A50" s="248" t="s">
        <v>383</v>
      </c>
      <c r="B50" s="250"/>
      <c r="C50" s="249" t="s">
        <v>414</v>
      </c>
      <c r="D50" s="249">
        <v>13509</v>
      </c>
      <c r="E50" s="249">
        <v>13819</v>
      </c>
      <c r="F50" s="249">
        <v>14252</v>
      </c>
      <c r="G50" s="249">
        <v>14994</v>
      </c>
      <c r="H50" s="251">
        <v>17038</v>
      </c>
    </row>
    <row r="51" spans="1:8" hidden="1" thickTop="1" thickBot="1" x14ac:dyDescent="0.35">
      <c r="A51" s="241" t="s">
        <v>384</v>
      </c>
      <c r="B51" s="242"/>
      <c r="C51" s="242"/>
      <c r="D51" s="242"/>
      <c r="E51" s="242"/>
      <c r="F51" s="242"/>
      <c r="G51" s="242"/>
      <c r="H51" s="243"/>
    </row>
    <row r="52" spans="1:8" ht="14.4" hidden="1" thickBot="1" x14ac:dyDescent="0.35">
      <c r="A52" s="241" t="s">
        <v>30</v>
      </c>
      <c r="B52" s="242"/>
      <c r="C52" s="252" t="s">
        <v>413</v>
      </c>
      <c r="D52" s="252">
        <v>5871</v>
      </c>
      <c r="E52" s="252">
        <v>6099</v>
      </c>
      <c r="F52" s="252">
        <v>6419</v>
      </c>
      <c r="G52" s="252">
        <v>6966</v>
      </c>
      <c r="H52" s="253">
        <v>8471</v>
      </c>
    </row>
    <row r="53" spans="1:8" ht="14.4" hidden="1" thickBot="1" x14ac:dyDescent="0.35">
      <c r="A53" s="241" t="s">
        <v>32</v>
      </c>
      <c r="B53" s="242"/>
      <c r="C53" s="252" t="s">
        <v>413</v>
      </c>
      <c r="D53" s="252">
        <v>7432</v>
      </c>
      <c r="E53" s="252">
        <v>7660</v>
      </c>
      <c r="F53" s="252">
        <v>7979</v>
      </c>
      <c r="G53" s="252">
        <v>8526</v>
      </c>
      <c r="H53" s="253">
        <v>10032</v>
      </c>
    </row>
    <row r="54" spans="1:8" ht="14.4" hidden="1" thickBot="1" x14ac:dyDescent="0.35">
      <c r="A54" s="241" t="s">
        <v>34</v>
      </c>
      <c r="B54" s="242"/>
      <c r="C54" s="252" t="s">
        <v>413</v>
      </c>
      <c r="D54" s="252">
        <v>6128</v>
      </c>
      <c r="E54" s="252">
        <v>6356</v>
      </c>
      <c r="F54" s="252">
        <v>6675</v>
      </c>
      <c r="G54" s="252">
        <v>7222</v>
      </c>
      <c r="H54" s="253">
        <v>8728</v>
      </c>
    </row>
    <row r="55" spans="1:8" ht="14.4" hidden="1" thickBot="1" x14ac:dyDescent="0.35">
      <c r="A55" s="241" t="s">
        <v>38</v>
      </c>
      <c r="B55" s="242"/>
      <c r="C55" s="252" t="s">
        <v>413</v>
      </c>
      <c r="D55" s="252">
        <v>4870</v>
      </c>
      <c r="E55" s="252">
        <v>5098</v>
      </c>
      <c r="F55" s="252">
        <v>5417</v>
      </c>
      <c r="G55" s="252">
        <v>5964</v>
      </c>
      <c r="H55" s="253">
        <v>7469</v>
      </c>
    </row>
    <row r="56" spans="1:8" ht="14.4" hidden="1" thickBot="1" x14ac:dyDescent="0.35">
      <c r="A56" s="241" t="s">
        <v>288</v>
      </c>
      <c r="B56" s="242"/>
      <c r="C56" s="252" t="s">
        <v>413</v>
      </c>
      <c r="D56" s="252">
        <v>5151</v>
      </c>
      <c r="E56" s="252">
        <v>5378</v>
      </c>
      <c r="F56" s="252">
        <v>5698</v>
      </c>
      <c r="G56" s="252">
        <v>6245</v>
      </c>
      <c r="H56" s="253">
        <v>7750</v>
      </c>
    </row>
    <row r="57" spans="1:8" ht="14.4" hidden="1" thickBot="1" x14ac:dyDescent="0.35">
      <c r="A57" s="254" t="s">
        <v>293</v>
      </c>
      <c r="B57" s="255"/>
      <c r="C57" s="256" t="s">
        <v>413</v>
      </c>
      <c r="D57" s="256">
        <v>5151</v>
      </c>
      <c r="E57" s="256">
        <v>5378</v>
      </c>
      <c r="F57" s="256">
        <v>5698</v>
      </c>
      <c r="G57" s="256">
        <v>6245</v>
      </c>
      <c r="H57" s="257">
        <v>7750</v>
      </c>
    </row>
    <row r="58" spans="1:8" hidden="1" thickTop="1" thickBot="1" x14ac:dyDescent="0.35">
      <c r="A58" s="241" t="s">
        <v>385</v>
      </c>
      <c r="B58" s="242"/>
      <c r="C58" s="242"/>
      <c r="D58" s="242"/>
      <c r="E58" s="242"/>
      <c r="F58" s="242"/>
      <c r="G58" s="242"/>
      <c r="H58" s="243"/>
    </row>
    <row r="59" spans="1:8" ht="14.4" hidden="1" thickBot="1" x14ac:dyDescent="0.35">
      <c r="A59" s="241" t="s">
        <v>31</v>
      </c>
      <c r="B59" s="242"/>
      <c r="C59" s="252" t="s">
        <v>413</v>
      </c>
      <c r="D59" s="252">
        <v>5715</v>
      </c>
      <c r="E59" s="252">
        <v>5943</v>
      </c>
      <c r="F59" s="252">
        <v>6262</v>
      </c>
      <c r="G59" s="252">
        <v>6809</v>
      </c>
      <c r="H59" s="253">
        <v>8315</v>
      </c>
    </row>
    <row r="60" spans="1:8" ht="14.4" hidden="1" thickBot="1" x14ac:dyDescent="0.35">
      <c r="A60" s="241" t="s">
        <v>31</v>
      </c>
      <c r="B60" s="242" t="s">
        <v>282</v>
      </c>
      <c r="C60" s="252" t="s">
        <v>413</v>
      </c>
      <c r="D60" s="252">
        <v>5715</v>
      </c>
      <c r="E60" s="252">
        <v>5943</v>
      </c>
      <c r="F60" s="252">
        <v>6262</v>
      </c>
      <c r="G60" s="252">
        <v>6809</v>
      </c>
      <c r="H60" s="253">
        <v>8315</v>
      </c>
    </row>
    <row r="61" spans="1:8" ht="14.4" hidden="1" thickBot="1" x14ac:dyDescent="0.35">
      <c r="A61" s="241" t="s">
        <v>386</v>
      </c>
      <c r="B61" s="242"/>
      <c r="C61" s="242"/>
      <c r="D61" s="252">
        <v>0</v>
      </c>
      <c r="E61" s="252">
        <v>0</v>
      </c>
      <c r="F61" s="252">
        <v>0</v>
      </c>
      <c r="G61" s="252">
        <v>0</v>
      </c>
      <c r="H61" s="253">
        <v>0</v>
      </c>
    </row>
    <row r="62" spans="1:8" ht="14.4" hidden="1" thickBot="1" x14ac:dyDescent="0.35">
      <c r="A62" s="241" t="s">
        <v>42</v>
      </c>
      <c r="B62" s="242"/>
      <c r="C62" s="252" t="s">
        <v>415</v>
      </c>
      <c r="D62" s="252">
        <v>6503</v>
      </c>
      <c r="E62" s="252">
        <v>6764</v>
      </c>
      <c r="F62" s="252">
        <v>7129</v>
      </c>
      <c r="G62" s="252">
        <v>7754</v>
      </c>
      <c r="H62" s="253">
        <v>9474</v>
      </c>
    </row>
    <row r="63" spans="1:8" ht="14.4" hidden="1" thickBot="1" x14ac:dyDescent="0.35">
      <c r="A63" s="241" t="s">
        <v>42</v>
      </c>
      <c r="B63" s="242" t="s">
        <v>282</v>
      </c>
      <c r="C63" s="252" t="s">
        <v>415</v>
      </c>
      <c r="D63" s="252">
        <v>6503</v>
      </c>
      <c r="E63" s="252">
        <v>6764</v>
      </c>
      <c r="F63" s="252">
        <v>7129</v>
      </c>
      <c r="G63" s="252">
        <v>7754</v>
      </c>
      <c r="H63" s="253">
        <v>9474</v>
      </c>
    </row>
    <row r="64" spans="1:8" ht="14.4" hidden="1" thickBot="1" x14ac:dyDescent="0.35">
      <c r="A64" s="254" t="s">
        <v>40</v>
      </c>
      <c r="B64" s="255"/>
      <c r="C64" s="256" t="s">
        <v>415</v>
      </c>
      <c r="D64" s="256">
        <v>6398</v>
      </c>
      <c r="E64" s="256">
        <v>6658</v>
      </c>
      <c r="F64" s="256">
        <v>7023</v>
      </c>
      <c r="G64" s="256">
        <v>7648</v>
      </c>
      <c r="H64" s="257">
        <v>9369</v>
      </c>
    </row>
    <row r="65" spans="1:8" hidden="1" thickTop="1" thickBot="1" x14ac:dyDescent="0.35">
      <c r="A65" s="241" t="s">
        <v>387</v>
      </c>
      <c r="B65" s="242"/>
      <c r="C65" s="242"/>
      <c r="D65" s="242"/>
      <c r="E65" s="242"/>
      <c r="F65" s="242"/>
      <c r="G65" s="242"/>
      <c r="H65" s="243"/>
    </row>
    <row r="66" spans="1:8" ht="14.4" hidden="1" thickBot="1" x14ac:dyDescent="0.35">
      <c r="A66" s="241" t="s">
        <v>41</v>
      </c>
      <c r="B66" s="242"/>
      <c r="C66" s="252" t="s">
        <v>415</v>
      </c>
      <c r="D66" s="252">
        <v>5769</v>
      </c>
      <c r="E66" s="252">
        <v>6029</v>
      </c>
      <c r="F66" s="252">
        <v>6394</v>
      </c>
      <c r="G66" s="252">
        <v>7019</v>
      </c>
      <c r="H66" s="253">
        <v>8740</v>
      </c>
    </row>
    <row r="67" spans="1:8" ht="14.4" hidden="1" thickBot="1" x14ac:dyDescent="0.35">
      <c r="A67" s="241" t="s">
        <v>44</v>
      </c>
      <c r="B67" s="242"/>
      <c r="C67" s="252" t="s">
        <v>415</v>
      </c>
      <c r="D67" s="252">
        <v>8234</v>
      </c>
      <c r="E67" s="252">
        <v>8494</v>
      </c>
      <c r="F67" s="252">
        <v>8859</v>
      </c>
      <c r="G67" s="252">
        <v>9484</v>
      </c>
      <c r="H67" s="253">
        <v>11205</v>
      </c>
    </row>
    <row r="68" spans="1:8" ht="14.4" hidden="1" thickBot="1" x14ac:dyDescent="0.35">
      <c r="A68" s="241" t="s">
        <v>46</v>
      </c>
      <c r="B68" s="242"/>
      <c r="C68" s="252" t="s">
        <v>415</v>
      </c>
      <c r="D68" s="252">
        <v>6965</v>
      </c>
      <c r="E68" s="252">
        <v>7225</v>
      </c>
      <c r="F68" s="252">
        <v>7590</v>
      </c>
      <c r="G68" s="252">
        <v>8215</v>
      </c>
      <c r="H68" s="253">
        <v>9936</v>
      </c>
    </row>
    <row r="69" spans="1:8" ht="14.4" hidden="1" thickBot="1" x14ac:dyDescent="0.35">
      <c r="A69" s="241" t="s">
        <v>388</v>
      </c>
      <c r="B69" s="242"/>
      <c r="C69" s="252" t="s">
        <v>415</v>
      </c>
      <c r="D69" s="252">
        <v>5944</v>
      </c>
      <c r="E69" s="252">
        <v>6205</v>
      </c>
      <c r="F69" s="252">
        <v>6570</v>
      </c>
      <c r="G69" s="252">
        <v>7195</v>
      </c>
      <c r="H69" s="253">
        <v>8915</v>
      </c>
    </row>
    <row r="70" spans="1:8" ht="14.4" hidden="1" thickBot="1" x14ac:dyDescent="0.35">
      <c r="A70" s="254" t="s">
        <v>389</v>
      </c>
      <c r="B70" s="255"/>
      <c r="C70" s="256" t="s">
        <v>415</v>
      </c>
      <c r="D70" s="256">
        <v>5944</v>
      </c>
      <c r="E70" s="256">
        <v>6205</v>
      </c>
      <c r="F70" s="256">
        <v>6570</v>
      </c>
      <c r="G70" s="256">
        <v>7195</v>
      </c>
      <c r="H70" s="257">
        <v>8915</v>
      </c>
    </row>
    <row r="71" spans="1:8" hidden="1" thickTop="1" thickBot="1" x14ac:dyDescent="0.35">
      <c r="A71" s="241" t="s">
        <v>390</v>
      </c>
      <c r="B71" s="242"/>
      <c r="C71" s="242"/>
      <c r="D71" s="242"/>
      <c r="E71" s="242"/>
      <c r="F71" s="242"/>
      <c r="G71" s="242"/>
      <c r="H71" s="243"/>
    </row>
    <row r="72" spans="1:8" ht="14.4" hidden="1" thickBot="1" x14ac:dyDescent="0.35">
      <c r="A72" s="241" t="s">
        <v>391</v>
      </c>
      <c r="B72" s="242"/>
      <c r="C72" s="252" t="s">
        <v>415</v>
      </c>
      <c r="D72" s="252">
        <v>3957</v>
      </c>
      <c r="E72" s="252">
        <v>4217</v>
      </c>
      <c r="F72" s="252">
        <v>4582</v>
      </c>
      <c r="G72" s="252">
        <v>5208</v>
      </c>
      <c r="H72" s="253">
        <v>6928</v>
      </c>
    </row>
    <row r="73" spans="1:8" ht="14.4" hidden="1" thickBot="1" x14ac:dyDescent="0.35">
      <c r="A73" s="241" t="s">
        <v>392</v>
      </c>
      <c r="B73" s="242"/>
      <c r="C73" s="252" t="s">
        <v>415</v>
      </c>
      <c r="D73" s="252">
        <v>4616</v>
      </c>
      <c r="E73" s="252">
        <v>4876</v>
      </c>
      <c r="F73" s="252">
        <v>5241</v>
      </c>
      <c r="G73" s="252">
        <v>5866</v>
      </c>
      <c r="H73" s="253">
        <v>7587</v>
      </c>
    </row>
    <row r="74" spans="1:8" ht="14.4" hidden="1" thickBot="1" x14ac:dyDescent="0.35">
      <c r="A74" s="241" t="s">
        <v>393</v>
      </c>
      <c r="B74" s="242"/>
      <c r="C74" s="252" t="s">
        <v>415</v>
      </c>
      <c r="D74" s="252">
        <v>3401</v>
      </c>
      <c r="E74" s="252">
        <v>3661</v>
      </c>
      <c r="F74" s="252">
        <v>4026</v>
      </c>
      <c r="G74" s="252">
        <v>4651</v>
      </c>
      <c r="H74" s="253">
        <v>6372</v>
      </c>
    </row>
    <row r="75" spans="1:8" ht="14.4" hidden="1" thickBot="1" x14ac:dyDescent="0.35">
      <c r="A75" s="241" t="s">
        <v>394</v>
      </c>
      <c r="B75" s="242"/>
      <c r="C75" s="252" t="s">
        <v>415</v>
      </c>
      <c r="D75" s="252">
        <v>3401</v>
      </c>
      <c r="E75" s="252">
        <v>3661</v>
      </c>
      <c r="F75" s="252">
        <v>4026</v>
      </c>
      <c r="G75" s="252">
        <v>4651</v>
      </c>
      <c r="H75" s="253">
        <v>6372</v>
      </c>
    </row>
    <row r="76" spans="1:8" ht="14.4" hidden="1" thickBot="1" x14ac:dyDescent="0.35">
      <c r="A76" s="254" t="s">
        <v>395</v>
      </c>
      <c r="B76" s="255"/>
      <c r="C76" s="256" t="s">
        <v>415</v>
      </c>
      <c r="D76" s="256">
        <v>4016</v>
      </c>
      <c r="E76" s="256">
        <v>4277</v>
      </c>
      <c r="F76" s="256">
        <v>4642</v>
      </c>
      <c r="G76" s="256">
        <v>5267</v>
      </c>
      <c r="H76" s="257">
        <v>6988</v>
      </c>
    </row>
    <row r="77" spans="1:8" hidden="1" thickTop="1" thickBot="1" x14ac:dyDescent="0.35">
      <c r="A77" s="241" t="s">
        <v>396</v>
      </c>
      <c r="B77" s="242"/>
      <c r="C77" s="242"/>
      <c r="D77" s="242"/>
      <c r="E77" s="242"/>
      <c r="F77" s="242"/>
      <c r="G77" s="242"/>
      <c r="H77" s="243"/>
    </row>
    <row r="78" spans="1:8" ht="14.4" hidden="1" thickBot="1" x14ac:dyDescent="0.35">
      <c r="A78" s="241" t="s">
        <v>397</v>
      </c>
      <c r="B78" s="242" t="s">
        <v>398</v>
      </c>
      <c r="C78" s="242" t="s">
        <v>476</v>
      </c>
      <c r="D78" s="252">
        <v>10313</v>
      </c>
      <c r="E78" s="252">
        <v>10638</v>
      </c>
      <c r="F78" s="252">
        <v>11094</v>
      </c>
      <c r="G78" s="252">
        <v>11876</v>
      </c>
      <c r="H78" s="253">
        <v>14026</v>
      </c>
    </row>
    <row r="79" spans="1:8" ht="14.4" hidden="1" thickBot="1" x14ac:dyDescent="0.35">
      <c r="A79" s="241" t="s">
        <v>399</v>
      </c>
      <c r="B79" s="242" t="s">
        <v>398</v>
      </c>
      <c r="C79" s="242" t="s">
        <v>477</v>
      </c>
      <c r="D79" s="252">
        <v>12799</v>
      </c>
      <c r="E79" s="252">
        <v>13238</v>
      </c>
      <c r="F79" s="252">
        <v>13854</v>
      </c>
      <c r="G79" s="252">
        <v>14909</v>
      </c>
      <c r="H79" s="253">
        <v>17812</v>
      </c>
    </row>
    <row r="80" spans="1:8" ht="14.4" hidden="1" thickBot="1" x14ac:dyDescent="0.35">
      <c r="A80" s="254" t="s">
        <v>400</v>
      </c>
      <c r="B80" s="255" t="s">
        <v>398</v>
      </c>
      <c r="C80" s="255" t="s">
        <v>478</v>
      </c>
      <c r="D80" s="256">
        <v>19292</v>
      </c>
      <c r="E80" s="256">
        <v>19845</v>
      </c>
      <c r="F80" s="256">
        <v>20621</v>
      </c>
      <c r="G80" s="256">
        <v>21949</v>
      </c>
      <c r="H80" s="257">
        <v>25605</v>
      </c>
    </row>
    <row r="81" spans="1:8" hidden="1" thickTop="1" thickBot="1" x14ac:dyDescent="0.35">
      <c r="A81" s="241" t="s">
        <v>401</v>
      </c>
      <c r="B81" s="242"/>
      <c r="C81" s="242"/>
      <c r="D81" s="242"/>
      <c r="E81" s="242"/>
      <c r="F81" s="242"/>
      <c r="G81" s="242"/>
      <c r="H81" s="243"/>
    </row>
    <row r="82" spans="1:8" ht="14.4" hidden="1" thickBot="1" x14ac:dyDescent="0.35">
      <c r="A82" s="241" t="s">
        <v>65</v>
      </c>
      <c r="B82" s="242"/>
      <c r="C82" s="252" t="s">
        <v>416</v>
      </c>
      <c r="D82" s="252">
        <v>7998</v>
      </c>
      <c r="E82" s="252">
        <v>8502</v>
      </c>
      <c r="F82" s="252">
        <v>9210</v>
      </c>
      <c r="G82" s="252">
        <v>10421</v>
      </c>
      <c r="H82" s="253">
        <v>13754</v>
      </c>
    </row>
    <row r="83" spans="1:8" ht="14.4" hidden="1" thickBot="1" x14ac:dyDescent="0.35">
      <c r="A83" s="241" t="s">
        <v>69</v>
      </c>
      <c r="B83" s="242"/>
      <c r="C83" s="252" t="s">
        <v>417</v>
      </c>
      <c r="D83" s="252">
        <v>10519</v>
      </c>
      <c r="E83" s="252">
        <v>11219</v>
      </c>
      <c r="F83" s="252">
        <v>12200</v>
      </c>
      <c r="G83" s="252">
        <v>13880</v>
      </c>
      <c r="H83" s="253">
        <v>18504</v>
      </c>
    </row>
    <row r="84" spans="1:8" ht="14.4" hidden="1" thickBot="1" x14ac:dyDescent="0.35">
      <c r="A84" s="241" t="s">
        <v>72</v>
      </c>
      <c r="B84" s="242"/>
      <c r="C84" s="252" t="s">
        <v>479</v>
      </c>
      <c r="D84" s="252">
        <v>26241</v>
      </c>
      <c r="E84" s="252">
        <v>28031</v>
      </c>
      <c r="F84" s="252">
        <v>30541</v>
      </c>
      <c r="G84" s="252">
        <v>34839</v>
      </c>
      <c r="H84" s="253">
        <v>46668</v>
      </c>
    </row>
    <row r="85" spans="1:8" ht="14.4" hidden="1" thickBot="1" x14ac:dyDescent="0.35">
      <c r="A85" s="241" t="s">
        <v>74</v>
      </c>
      <c r="B85" s="242"/>
      <c r="C85" s="252" t="s">
        <v>418</v>
      </c>
      <c r="D85" s="252">
        <v>13528</v>
      </c>
      <c r="E85" s="252">
        <v>14391</v>
      </c>
      <c r="F85" s="252">
        <v>15600</v>
      </c>
      <c r="G85" s="252">
        <v>17671</v>
      </c>
      <c r="H85" s="253">
        <v>23370</v>
      </c>
    </row>
    <row r="86" spans="1:8" ht="14.4" hidden="1" thickBot="1" x14ac:dyDescent="0.35">
      <c r="A86" s="254" t="s">
        <v>402</v>
      </c>
      <c r="B86" s="255"/>
      <c r="C86" s="256" t="s">
        <v>419</v>
      </c>
      <c r="D86" s="256">
        <v>32903</v>
      </c>
      <c r="E86" s="256">
        <v>35100</v>
      </c>
      <c r="F86" s="256">
        <v>38180</v>
      </c>
      <c r="G86" s="256">
        <v>43455</v>
      </c>
      <c r="H86" s="257">
        <v>57972</v>
      </c>
    </row>
    <row r="87" spans="1:8" hidden="1" thickTop="1" thickBot="1" x14ac:dyDescent="0.35">
      <c r="A87" s="241" t="s">
        <v>403</v>
      </c>
      <c r="B87" s="242"/>
      <c r="C87" s="242"/>
      <c r="D87" s="242"/>
      <c r="E87" s="242"/>
      <c r="F87" s="242"/>
      <c r="G87" s="242"/>
      <c r="H87" s="243"/>
    </row>
    <row r="88" spans="1:8" ht="14.4" hidden="1" thickBot="1" x14ac:dyDescent="0.35">
      <c r="A88" s="244" t="s">
        <v>79</v>
      </c>
      <c r="B88" s="245" t="s">
        <v>404</v>
      </c>
      <c r="C88" s="245"/>
      <c r="D88" s="245"/>
      <c r="E88" s="246">
        <v>5936</v>
      </c>
      <c r="F88" s="246">
        <v>6148</v>
      </c>
      <c r="G88" s="246">
        <v>8345</v>
      </c>
      <c r="H88" s="247">
        <v>14040</v>
      </c>
    </row>
    <row r="89" spans="1:8" ht="14.4" hidden="1" thickBot="1" x14ac:dyDescent="0.35">
      <c r="A89" s="244" t="s">
        <v>405</v>
      </c>
      <c r="B89" s="245" t="s">
        <v>404</v>
      </c>
      <c r="C89" s="245"/>
      <c r="D89" s="245"/>
      <c r="E89" s="246">
        <v>4794</v>
      </c>
      <c r="F89" s="246">
        <v>4908</v>
      </c>
      <c r="G89" s="246">
        <v>6329</v>
      </c>
      <c r="H89" s="247">
        <v>8761</v>
      </c>
    </row>
    <row r="90" spans="1:8" ht="14.4" hidden="1" thickBot="1" x14ac:dyDescent="0.35">
      <c r="A90" s="244" t="s">
        <v>85</v>
      </c>
      <c r="B90" s="245" t="s">
        <v>404</v>
      </c>
      <c r="C90" s="245"/>
      <c r="D90" s="245"/>
      <c r="E90" s="246">
        <v>9488</v>
      </c>
      <c r="F90" s="246">
        <v>9603</v>
      </c>
      <c r="G90" s="246">
        <v>10916</v>
      </c>
      <c r="H90" s="247">
        <v>13614</v>
      </c>
    </row>
    <row r="91" spans="1:8" ht="14.4" hidden="1" thickBot="1" x14ac:dyDescent="0.35">
      <c r="A91" s="248" t="s">
        <v>86</v>
      </c>
      <c r="B91" s="250" t="s">
        <v>404</v>
      </c>
      <c r="C91" s="250"/>
      <c r="D91" s="250"/>
      <c r="E91" s="249">
        <v>6849</v>
      </c>
      <c r="F91" s="249">
        <v>6955</v>
      </c>
      <c r="G91" s="249">
        <v>7840</v>
      </c>
      <c r="H91" s="251">
        <v>9324</v>
      </c>
    </row>
    <row r="92" spans="1:8" hidden="1" thickTop="1" thickBot="1" x14ac:dyDescent="0.35">
      <c r="A92" s="244" t="s">
        <v>420</v>
      </c>
      <c r="B92" s="245"/>
      <c r="C92" s="245"/>
      <c r="D92" s="245"/>
      <c r="E92" s="245"/>
      <c r="F92" s="245"/>
      <c r="G92" s="245"/>
      <c r="H92" s="263"/>
    </row>
    <row r="93" spans="1:8" ht="14.4" hidden="1" thickBot="1" x14ac:dyDescent="0.35">
      <c r="A93" s="244" t="s">
        <v>87</v>
      </c>
      <c r="B93" s="245" t="s">
        <v>407</v>
      </c>
      <c r="C93" s="245"/>
      <c r="D93" s="245"/>
      <c r="E93" s="246">
        <v>12125</v>
      </c>
      <c r="F93" s="246">
        <v>12981</v>
      </c>
      <c r="G93" s="246">
        <v>12981</v>
      </c>
      <c r="H93" s="247">
        <v>19641</v>
      </c>
    </row>
    <row r="94" spans="1:8" ht="14.4" hidden="1" thickBot="1" x14ac:dyDescent="0.35">
      <c r="A94" s="244" t="s">
        <v>88</v>
      </c>
      <c r="B94" s="245" t="s">
        <v>407</v>
      </c>
      <c r="C94" s="245"/>
      <c r="D94" s="245"/>
      <c r="E94" s="246">
        <v>12125</v>
      </c>
      <c r="F94" s="246">
        <v>12981</v>
      </c>
      <c r="G94" s="246">
        <v>12981</v>
      </c>
      <c r="H94" s="247">
        <v>19641</v>
      </c>
    </row>
    <row r="95" spans="1:8" ht="14.4" hidden="1" thickBot="1" x14ac:dyDescent="0.35">
      <c r="A95" s="244" t="s">
        <v>89</v>
      </c>
      <c r="B95" s="245" t="s">
        <v>407</v>
      </c>
      <c r="C95" s="245"/>
      <c r="D95" s="245"/>
      <c r="E95" s="246">
        <v>9990</v>
      </c>
      <c r="F95" s="246">
        <v>12981</v>
      </c>
      <c r="G95" s="246">
        <v>12981</v>
      </c>
      <c r="H95" s="247">
        <v>19641</v>
      </c>
    </row>
    <row r="96" spans="1:8" ht="14.4" hidden="1" thickBot="1" x14ac:dyDescent="0.35">
      <c r="A96" s="248" t="s">
        <v>90</v>
      </c>
      <c r="B96" s="250" t="s">
        <v>407</v>
      </c>
      <c r="C96" s="250"/>
      <c r="D96" s="250"/>
      <c r="E96" s="249">
        <v>9990</v>
      </c>
      <c r="F96" s="249">
        <v>12981</v>
      </c>
      <c r="G96" s="249">
        <v>12981</v>
      </c>
      <c r="H96" s="251">
        <v>19641</v>
      </c>
    </row>
    <row r="97" spans="1:8" hidden="1" thickTop="1" thickBot="1" x14ac:dyDescent="0.35">
      <c r="A97" s="244" t="s">
        <v>421</v>
      </c>
      <c r="B97" s="245" t="s">
        <v>407</v>
      </c>
      <c r="C97" s="245"/>
      <c r="D97" s="245"/>
      <c r="E97" s="245"/>
      <c r="F97" s="245"/>
      <c r="G97" s="245"/>
      <c r="H97" s="263"/>
    </row>
    <row r="98" spans="1:8" ht="14.4" hidden="1" thickBot="1" x14ac:dyDescent="0.35">
      <c r="A98" s="244" t="s">
        <v>91</v>
      </c>
      <c r="B98" s="245" t="s">
        <v>407</v>
      </c>
      <c r="C98" s="245"/>
      <c r="D98" s="245"/>
      <c r="E98" s="246">
        <v>5294</v>
      </c>
      <c r="F98" s="246">
        <v>5977</v>
      </c>
      <c r="G98" s="246">
        <v>6832</v>
      </c>
      <c r="H98" s="247">
        <v>7514</v>
      </c>
    </row>
    <row r="99" spans="1:8" ht="14.4" hidden="1" thickBot="1" x14ac:dyDescent="0.35">
      <c r="A99" s="244" t="s">
        <v>92</v>
      </c>
      <c r="B99" s="245" t="s">
        <v>407</v>
      </c>
      <c r="C99" s="245"/>
      <c r="D99" s="245"/>
      <c r="E99" s="246">
        <v>5294</v>
      </c>
      <c r="F99" s="246">
        <v>5977</v>
      </c>
      <c r="G99" s="246">
        <v>6832</v>
      </c>
      <c r="H99" s="247">
        <v>7514</v>
      </c>
    </row>
    <row r="100" spans="1:8" ht="14.4" hidden="1" thickBot="1" x14ac:dyDescent="0.35">
      <c r="A100" s="248" t="s">
        <v>93</v>
      </c>
      <c r="B100" s="250" t="s">
        <v>407</v>
      </c>
      <c r="C100" s="250"/>
      <c r="D100" s="250"/>
      <c r="E100" s="249">
        <v>5294</v>
      </c>
      <c r="F100" s="249">
        <v>5977</v>
      </c>
      <c r="G100" s="249">
        <v>6832</v>
      </c>
      <c r="H100" s="251">
        <v>7514</v>
      </c>
    </row>
    <row r="101" spans="1:8" hidden="1" thickTop="1" thickBot="1" x14ac:dyDescent="0.35">
      <c r="A101" s="241" t="s">
        <v>406</v>
      </c>
      <c r="B101" s="242"/>
      <c r="C101" s="242"/>
      <c r="D101" s="242"/>
      <c r="E101" s="242"/>
      <c r="F101" s="242"/>
      <c r="G101" s="242"/>
      <c r="H101" s="243"/>
    </row>
    <row r="102" spans="1:8" ht="14.4" hidden="1" thickBot="1" x14ac:dyDescent="0.35">
      <c r="A102" s="241" t="s">
        <v>94</v>
      </c>
      <c r="B102" s="242"/>
      <c r="C102" s="252" t="s">
        <v>422</v>
      </c>
      <c r="D102" s="252">
        <v>5266</v>
      </c>
      <c r="E102" s="252">
        <v>5673</v>
      </c>
      <c r="F102" s="252">
        <v>6243</v>
      </c>
      <c r="G102" s="252">
        <v>7220</v>
      </c>
      <c r="H102" s="253">
        <v>9908</v>
      </c>
    </row>
    <row r="103" spans="1:8" ht="14.4" hidden="1" thickBot="1" x14ac:dyDescent="0.35">
      <c r="A103" s="241" t="s">
        <v>97</v>
      </c>
      <c r="B103" s="242"/>
      <c r="C103" s="252" t="s">
        <v>480</v>
      </c>
      <c r="D103" s="252">
        <v>10497</v>
      </c>
      <c r="E103" s="252">
        <v>11310</v>
      </c>
      <c r="F103" s="252">
        <v>12451</v>
      </c>
      <c r="G103" s="252">
        <v>14405</v>
      </c>
      <c r="H103" s="253">
        <v>19781</v>
      </c>
    </row>
    <row r="104" spans="1:8" ht="14.4" hidden="1" thickBot="1" x14ac:dyDescent="0.35">
      <c r="A104" s="241" t="s">
        <v>100</v>
      </c>
      <c r="B104" s="242"/>
      <c r="C104" s="252" t="s">
        <v>423</v>
      </c>
      <c r="D104" s="252">
        <v>7549</v>
      </c>
      <c r="E104" s="252">
        <v>8184</v>
      </c>
      <c r="F104" s="252">
        <v>9074</v>
      </c>
      <c r="G104" s="252">
        <v>10597</v>
      </c>
      <c r="H104" s="253">
        <v>14791</v>
      </c>
    </row>
    <row r="105" spans="1:8" ht="14.4" hidden="1" thickBot="1" x14ac:dyDescent="0.35">
      <c r="A105" s="254" t="s">
        <v>103</v>
      </c>
      <c r="B105" s="255"/>
      <c r="C105" s="256" t="s">
        <v>423</v>
      </c>
      <c r="D105" s="256">
        <v>7549</v>
      </c>
      <c r="E105" s="256">
        <v>8184</v>
      </c>
      <c r="F105" s="256">
        <v>9074</v>
      </c>
      <c r="G105" s="256">
        <v>10597</v>
      </c>
      <c r="H105" s="257">
        <v>14791</v>
      </c>
    </row>
    <row r="106" spans="1:8" hidden="1" thickTop="1" thickBot="1" x14ac:dyDescent="0.35">
      <c r="A106" s="241" t="s">
        <v>408</v>
      </c>
      <c r="B106" s="242"/>
      <c r="C106" s="242"/>
      <c r="D106" s="242"/>
      <c r="E106" s="242"/>
      <c r="F106" s="242"/>
      <c r="G106" s="242"/>
      <c r="H106" s="243"/>
    </row>
    <row r="107" spans="1:8" ht="14.4" hidden="1" thickBot="1" x14ac:dyDescent="0.35">
      <c r="A107" s="241" t="s">
        <v>104</v>
      </c>
      <c r="B107" s="242"/>
      <c r="C107" s="252" t="s">
        <v>481</v>
      </c>
      <c r="D107" s="252">
        <v>4543</v>
      </c>
      <c r="E107" s="252">
        <v>4876</v>
      </c>
      <c r="F107" s="252">
        <v>5344</v>
      </c>
      <c r="G107" s="252">
        <v>6145</v>
      </c>
      <c r="H107" s="253">
        <v>8349</v>
      </c>
    </row>
    <row r="108" spans="1:8" ht="14.4" hidden="1" thickBot="1" x14ac:dyDescent="0.35">
      <c r="A108" s="241" t="s">
        <v>106</v>
      </c>
      <c r="B108" s="242"/>
      <c r="C108" s="252" t="s">
        <v>414</v>
      </c>
      <c r="D108" s="252">
        <v>4756</v>
      </c>
      <c r="E108" s="252">
        <v>5057</v>
      </c>
      <c r="F108" s="252">
        <v>5479</v>
      </c>
      <c r="G108" s="252">
        <v>6202</v>
      </c>
      <c r="H108" s="253">
        <v>8191</v>
      </c>
    </row>
    <row r="109" spans="1:8" ht="14.4" hidden="1" thickBot="1" x14ac:dyDescent="0.35">
      <c r="A109" s="241" t="s">
        <v>109</v>
      </c>
      <c r="B109" s="242"/>
      <c r="C109" s="252" t="s">
        <v>424</v>
      </c>
      <c r="D109" s="252">
        <v>9823</v>
      </c>
      <c r="E109" s="252">
        <v>10425</v>
      </c>
      <c r="F109" s="252">
        <v>11269</v>
      </c>
      <c r="G109" s="252">
        <v>12715</v>
      </c>
      <c r="H109" s="253">
        <v>16693</v>
      </c>
    </row>
    <row r="110" spans="1:8" ht="14.4" hidden="1" thickBot="1" x14ac:dyDescent="0.35">
      <c r="A110" s="254" t="s">
        <v>110</v>
      </c>
      <c r="B110" s="255"/>
      <c r="C110" s="256" t="s">
        <v>482</v>
      </c>
      <c r="D110" s="256">
        <v>4073</v>
      </c>
      <c r="E110" s="256">
        <v>4309</v>
      </c>
      <c r="F110" s="256">
        <v>4640</v>
      </c>
      <c r="G110" s="256">
        <v>5207</v>
      </c>
      <c r="H110" s="257">
        <v>6766</v>
      </c>
    </row>
    <row r="111" spans="1:8" hidden="1" thickTop="1" thickBot="1" x14ac:dyDescent="0.35">
      <c r="A111" s="241" t="s">
        <v>409</v>
      </c>
      <c r="B111" s="242"/>
      <c r="C111" s="242"/>
      <c r="D111" s="242"/>
      <c r="E111" s="242"/>
      <c r="F111" s="242"/>
      <c r="G111" s="242"/>
      <c r="H111" s="243"/>
    </row>
    <row r="112" spans="1:8" ht="14.4" hidden="1" thickBot="1" x14ac:dyDescent="0.35">
      <c r="A112" s="241" t="s">
        <v>111</v>
      </c>
      <c r="B112" s="242"/>
      <c r="C112" s="252" t="s">
        <v>483</v>
      </c>
      <c r="D112" s="252">
        <v>9362</v>
      </c>
      <c r="E112" s="252">
        <v>10201</v>
      </c>
      <c r="F112" s="252">
        <v>11376</v>
      </c>
      <c r="G112" s="252">
        <v>13388</v>
      </c>
      <c r="H112" s="253">
        <v>18926</v>
      </c>
    </row>
    <row r="113" spans="1:8" ht="14.4" hidden="1" thickBot="1" x14ac:dyDescent="0.35">
      <c r="A113" s="241" t="s">
        <v>114</v>
      </c>
      <c r="B113" s="242"/>
      <c r="C113" s="252" t="s">
        <v>484</v>
      </c>
      <c r="D113" s="252">
        <v>14445</v>
      </c>
      <c r="E113" s="252">
        <v>15690</v>
      </c>
      <c r="F113" s="252">
        <v>17435</v>
      </c>
      <c r="G113" s="252">
        <v>20424</v>
      </c>
      <c r="H113" s="253">
        <v>28650</v>
      </c>
    </row>
    <row r="114" spans="1:8" ht="14.4" hidden="1" thickBot="1" x14ac:dyDescent="0.35">
      <c r="A114" s="241" t="s">
        <v>117</v>
      </c>
      <c r="B114" s="242"/>
      <c r="C114" s="252" t="s">
        <v>485</v>
      </c>
      <c r="D114" s="252">
        <v>12377</v>
      </c>
      <c r="E114" s="252">
        <v>14062</v>
      </c>
      <c r="F114" s="252">
        <v>16423</v>
      </c>
      <c r="G114" s="252">
        <v>20467</v>
      </c>
      <c r="H114" s="253">
        <v>31597</v>
      </c>
    </row>
    <row r="115" spans="1:8" ht="14.4" hidden="1" thickBot="1" x14ac:dyDescent="0.35">
      <c r="A115" s="254" t="s">
        <v>120</v>
      </c>
      <c r="B115" s="255"/>
      <c r="C115" s="256" t="s">
        <v>486</v>
      </c>
      <c r="D115" s="256">
        <v>18995</v>
      </c>
      <c r="E115" s="256">
        <v>21900</v>
      </c>
      <c r="F115" s="256">
        <v>25972</v>
      </c>
      <c r="G115" s="256">
        <v>32947</v>
      </c>
      <c r="H115" s="257">
        <v>52141</v>
      </c>
    </row>
    <row r="116" spans="1:8" hidden="1" thickTop="1" thickBot="1" x14ac:dyDescent="0.35">
      <c r="A116" s="241" t="s">
        <v>410</v>
      </c>
      <c r="B116" s="242"/>
      <c r="C116" s="242"/>
      <c r="D116" s="242"/>
      <c r="E116" s="242"/>
      <c r="F116" s="242"/>
      <c r="G116" s="242"/>
      <c r="H116" s="243"/>
    </row>
    <row r="117" spans="1:8" ht="14.4" hidden="1" thickBot="1" x14ac:dyDescent="0.35">
      <c r="A117" s="241" t="s">
        <v>123</v>
      </c>
      <c r="B117" s="242"/>
      <c r="C117" s="252" t="s">
        <v>425</v>
      </c>
      <c r="D117" s="252">
        <v>8027</v>
      </c>
      <c r="E117" s="252">
        <v>8710</v>
      </c>
      <c r="F117" s="252">
        <v>9668</v>
      </c>
      <c r="G117" s="252">
        <v>11310</v>
      </c>
      <c r="H117" s="253">
        <v>15826</v>
      </c>
    </row>
    <row r="118" spans="1:8" ht="14.4" hidden="1" thickBot="1" x14ac:dyDescent="0.35">
      <c r="A118" s="241" t="s">
        <v>126</v>
      </c>
      <c r="B118" s="242"/>
      <c r="C118" s="252" t="s">
        <v>426</v>
      </c>
      <c r="D118" s="252">
        <v>10785</v>
      </c>
      <c r="E118" s="252">
        <v>11696</v>
      </c>
      <c r="F118" s="252">
        <v>12974</v>
      </c>
      <c r="G118" s="252">
        <v>15162</v>
      </c>
      <c r="H118" s="253">
        <v>21184</v>
      </c>
    </row>
    <row r="119" spans="1:8" ht="14.4" hidden="1" thickBot="1" x14ac:dyDescent="0.35">
      <c r="A119" s="241" t="s">
        <v>129</v>
      </c>
      <c r="B119" s="242"/>
      <c r="C119" s="252" t="s">
        <v>487</v>
      </c>
      <c r="D119" s="252">
        <v>14553</v>
      </c>
      <c r="E119" s="252">
        <v>15692</v>
      </c>
      <c r="F119" s="252">
        <v>17289</v>
      </c>
      <c r="G119" s="252">
        <v>20025</v>
      </c>
      <c r="H119" s="253">
        <v>27552</v>
      </c>
    </row>
    <row r="120" spans="1:8" ht="14.4" hidden="1" thickBot="1" x14ac:dyDescent="0.35">
      <c r="A120" s="241" t="s">
        <v>131</v>
      </c>
      <c r="B120" s="242"/>
      <c r="C120" s="252" t="s">
        <v>427</v>
      </c>
      <c r="D120" s="252">
        <v>6561</v>
      </c>
      <c r="E120" s="252">
        <v>7098</v>
      </c>
      <c r="F120" s="252">
        <v>7851</v>
      </c>
      <c r="G120" s="252">
        <v>9141</v>
      </c>
      <c r="H120" s="253">
        <v>12689</v>
      </c>
    </row>
    <row r="121" spans="1:8" ht="14.4" hidden="1" thickBot="1" x14ac:dyDescent="0.35">
      <c r="A121" s="254" t="s">
        <v>134</v>
      </c>
      <c r="B121" s="255"/>
      <c r="C121" s="256" t="s">
        <v>488</v>
      </c>
      <c r="D121" s="256">
        <v>9546</v>
      </c>
      <c r="E121" s="256">
        <v>10368</v>
      </c>
      <c r="F121" s="256">
        <v>11520</v>
      </c>
      <c r="G121" s="256">
        <v>13493</v>
      </c>
      <c r="H121" s="257">
        <v>18924</v>
      </c>
    </row>
    <row r="122" spans="1:8" ht="15.6" hidden="1" thickTop="1" thickBot="1" x14ac:dyDescent="0.35">
      <c r="A122" s="8" t="s">
        <v>412</v>
      </c>
      <c r="B122" s="8"/>
      <c r="C122" s="8"/>
      <c r="D122" s="8"/>
      <c r="E122" s="8"/>
      <c r="F122" s="8"/>
      <c r="G122" s="8"/>
      <c r="H122" s="8"/>
    </row>
    <row r="123" spans="1:8" hidden="1" thickTop="1" thickBot="1" x14ac:dyDescent="0.35">
      <c r="A123" s="238" t="str">
        <f>A38</f>
        <v>produkt + strana</v>
      </c>
      <c r="B123" s="239" t="str">
        <f t="shared" ref="B123:H123" si="0">B38</f>
        <v>Extra dělení</v>
      </c>
      <c r="C123" s="239" t="str">
        <f t="shared" si="0"/>
        <v>množství látky</v>
      </c>
      <c r="D123" s="239" t="str">
        <f t="shared" si="0"/>
        <v>O</v>
      </c>
      <c r="E123" s="239" t="str">
        <f t="shared" si="0"/>
        <v>A</v>
      </c>
      <c r="F123" s="239" t="str">
        <f t="shared" si="0"/>
        <v>B</v>
      </c>
      <c r="G123" s="239" t="str">
        <f t="shared" si="0"/>
        <v>C</v>
      </c>
      <c r="H123" s="240" t="str">
        <f t="shared" si="0"/>
        <v>D</v>
      </c>
    </row>
    <row r="124" spans="1:8" hidden="1" thickTop="1" thickBot="1" x14ac:dyDescent="0.35">
      <c r="A124" s="241" t="str">
        <f t="shared" ref="A124:H124" si="1">A39</f>
        <v>Strana 1</v>
      </c>
      <c r="B124" s="242">
        <f t="shared" si="1"/>
        <v>0</v>
      </c>
      <c r="C124" s="242">
        <f t="shared" si="1"/>
        <v>0</v>
      </c>
      <c r="D124" s="242">
        <f t="shared" si="1"/>
        <v>0</v>
      </c>
      <c r="E124" s="242">
        <f t="shared" si="1"/>
        <v>0</v>
      </c>
      <c r="F124" s="242">
        <f t="shared" si="1"/>
        <v>0</v>
      </c>
      <c r="G124" s="242">
        <f t="shared" si="1"/>
        <v>0</v>
      </c>
      <c r="H124" s="243">
        <f t="shared" si="1"/>
        <v>0</v>
      </c>
    </row>
    <row r="125" spans="1:8" ht="14.4" hidden="1" thickBot="1" x14ac:dyDescent="0.35">
      <c r="A125" s="244" t="str">
        <f t="shared" ref="A125:H125" si="2">A40</f>
        <v>Arturo Visitor</v>
      </c>
      <c r="B125" s="245">
        <f t="shared" si="2"/>
        <v>0</v>
      </c>
      <c r="C125" s="245" t="str">
        <f t="shared" si="2"/>
        <v>1,4</v>
      </c>
      <c r="D125" s="246">
        <f t="shared" si="2"/>
        <v>8763</v>
      </c>
      <c r="E125" s="246">
        <f t="shared" si="2"/>
        <v>8991</v>
      </c>
      <c r="F125" s="246">
        <f t="shared" si="2"/>
        <v>9310</v>
      </c>
      <c r="G125" s="246">
        <f t="shared" si="2"/>
        <v>9857</v>
      </c>
      <c r="H125" s="247">
        <f t="shared" si="2"/>
        <v>11363</v>
      </c>
    </row>
    <row r="126" spans="1:8" ht="14.4" hidden="1" thickBot="1" x14ac:dyDescent="0.35">
      <c r="A126" s="244" t="str">
        <f t="shared" ref="A126:H126" si="3">A41</f>
        <v>Arturo Visitor černá</v>
      </c>
      <c r="B126" s="245">
        <f t="shared" si="3"/>
        <v>0</v>
      </c>
      <c r="C126" s="245" t="str">
        <f t="shared" si="3"/>
        <v>1,4</v>
      </c>
      <c r="D126" s="246">
        <f t="shared" si="3"/>
        <v>8763</v>
      </c>
      <c r="E126" s="246">
        <f t="shared" si="3"/>
        <v>8991</v>
      </c>
      <c r="F126" s="246">
        <f t="shared" si="3"/>
        <v>9310</v>
      </c>
      <c r="G126" s="246">
        <f t="shared" si="3"/>
        <v>9857</v>
      </c>
      <c r="H126" s="247">
        <f t="shared" si="3"/>
        <v>11363</v>
      </c>
    </row>
    <row r="127" spans="1:8" ht="14.4" hidden="1" thickBot="1" x14ac:dyDescent="0.35">
      <c r="A127" s="244" t="str">
        <f t="shared" ref="A127:H127" si="4">A42</f>
        <v>Arturo Visitor šedá</v>
      </c>
      <c r="B127" s="245">
        <f t="shared" si="4"/>
        <v>0</v>
      </c>
      <c r="C127" s="245" t="str">
        <f t="shared" si="4"/>
        <v>1,4</v>
      </c>
      <c r="D127" s="246">
        <f t="shared" si="4"/>
        <v>8763</v>
      </c>
      <c r="E127" s="246">
        <f t="shared" si="4"/>
        <v>8991</v>
      </c>
      <c r="F127" s="246">
        <f t="shared" si="4"/>
        <v>9310</v>
      </c>
      <c r="G127" s="246">
        <f t="shared" si="4"/>
        <v>9857</v>
      </c>
      <c r="H127" s="247">
        <f t="shared" si="4"/>
        <v>11363</v>
      </c>
    </row>
    <row r="128" spans="1:8" ht="14.4" hidden="1" thickBot="1" x14ac:dyDescent="0.35">
      <c r="A128" s="244" t="str">
        <f t="shared" ref="A128:H128" si="5">A43</f>
        <v>Arturo Wood</v>
      </c>
      <c r="B128" s="245">
        <f t="shared" si="5"/>
        <v>0</v>
      </c>
      <c r="C128" s="245" t="str">
        <f t="shared" si="5"/>
        <v>1,4</v>
      </c>
      <c r="D128" s="246">
        <f t="shared" si="5"/>
        <v>9854</v>
      </c>
      <c r="E128" s="246">
        <f t="shared" si="5"/>
        <v>10082</v>
      </c>
      <c r="F128" s="246">
        <f t="shared" si="5"/>
        <v>10401</v>
      </c>
      <c r="G128" s="246">
        <f t="shared" si="5"/>
        <v>10948</v>
      </c>
      <c r="H128" s="247">
        <f t="shared" si="5"/>
        <v>12454</v>
      </c>
    </row>
    <row r="129" spans="1:8" ht="14.4" hidden="1" thickBot="1" x14ac:dyDescent="0.35">
      <c r="A129" s="248" t="str">
        <f t="shared" ref="A129:H129" si="6">A44</f>
        <v>Arturo Wood kostra černá</v>
      </c>
      <c r="B129" s="249">
        <f t="shared" si="6"/>
        <v>0</v>
      </c>
      <c r="C129" s="250" t="str">
        <f t="shared" si="6"/>
        <v>1,4</v>
      </c>
      <c r="D129" s="249">
        <f t="shared" si="6"/>
        <v>9854</v>
      </c>
      <c r="E129" s="249">
        <f t="shared" si="6"/>
        <v>10082</v>
      </c>
      <c r="F129" s="249">
        <f t="shared" si="6"/>
        <v>10401</v>
      </c>
      <c r="G129" s="249">
        <f t="shared" si="6"/>
        <v>10948</v>
      </c>
      <c r="H129" s="251">
        <f t="shared" si="6"/>
        <v>12454</v>
      </c>
    </row>
    <row r="130" spans="1:8" hidden="1" thickTop="1" thickBot="1" x14ac:dyDescent="0.35">
      <c r="A130" s="241" t="str">
        <f t="shared" ref="A130:H130" si="7">A45</f>
        <v>str 2</v>
      </c>
      <c r="B130" s="242">
        <f t="shared" si="7"/>
        <v>0</v>
      </c>
      <c r="C130" s="242">
        <f t="shared" si="7"/>
        <v>0</v>
      </c>
      <c r="D130" s="242">
        <f t="shared" si="7"/>
        <v>0</v>
      </c>
      <c r="E130" s="242">
        <f t="shared" si="7"/>
        <v>0</v>
      </c>
      <c r="F130" s="242">
        <f t="shared" si="7"/>
        <v>0</v>
      </c>
      <c r="G130" s="242">
        <f t="shared" si="7"/>
        <v>0</v>
      </c>
      <c r="H130" s="243">
        <f t="shared" si="7"/>
        <v>0</v>
      </c>
    </row>
    <row r="131" spans="1:8" ht="14.4" hidden="1" thickBot="1" x14ac:dyDescent="0.35">
      <c r="A131" s="244" t="str">
        <f t="shared" ref="A131:H131" si="8">A46</f>
        <v>ARIEL DUB</v>
      </c>
      <c r="B131" s="245">
        <f t="shared" si="8"/>
        <v>0</v>
      </c>
      <c r="C131" s="245" t="str">
        <f t="shared" si="8"/>
        <v>1,9</v>
      </c>
      <c r="D131" s="246">
        <f t="shared" si="8"/>
        <v>11727</v>
      </c>
      <c r="E131" s="246">
        <f t="shared" si="8"/>
        <v>12037</v>
      </c>
      <c r="F131" s="246">
        <f t="shared" si="8"/>
        <v>12470</v>
      </c>
      <c r="G131" s="246">
        <f t="shared" si="8"/>
        <v>13212</v>
      </c>
      <c r="H131" s="247">
        <f t="shared" si="8"/>
        <v>15256</v>
      </c>
    </row>
    <row r="132" spans="1:8" ht="14.4" hidden="1" thickBot="1" x14ac:dyDescent="0.35">
      <c r="A132" s="244" t="str">
        <f t="shared" ref="A132:H132" si="9">A47</f>
        <v>ARIEL Swiss</v>
      </c>
      <c r="B132" s="245">
        <f t="shared" si="9"/>
        <v>0</v>
      </c>
      <c r="C132" s="245" t="str">
        <f t="shared" si="9"/>
        <v>1,9</v>
      </c>
      <c r="D132" s="246">
        <f t="shared" si="9"/>
        <v>13507</v>
      </c>
      <c r="E132" s="246">
        <f t="shared" si="9"/>
        <v>13816</v>
      </c>
      <c r="F132" s="246">
        <f t="shared" si="9"/>
        <v>14249</v>
      </c>
      <c r="G132" s="246">
        <f t="shared" si="9"/>
        <v>14992</v>
      </c>
      <c r="H132" s="247">
        <f t="shared" si="9"/>
        <v>17035</v>
      </c>
    </row>
    <row r="133" spans="1:8" ht="14.4" hidden="1" thickBot="1" x14ac:dyDescent="0.35">
      <c r="A133" s="244" t="str">
        <f t="shared" ref="A133:H133" si="10">A48</f>
        <v>ARIEL Style</v>
      </c>
      <c r="B133" s="245">
        <f t="shared" si="10"/>
        <v>0</v>
      </c>
      <c r="C133" s="245" t="str">
        <f t="shared" si="10"/>
        <v>1,9</v>
      </c>
      <c r="D133" s="246">
        <f t="shared" si="10"/>
        <v>15426</v>
      </c>
      <c r="E133" s="246">
        <f t="shared" si="10"/>
        <v>15736</v>
      </c>
      <c r="F133" s="246">
        <f t="shared" si="10"/>
        <v>16169</v>
      </c>
      <c r="G133" s="246">
        <f t="shared" si="10"/>
        <v>16911</v>
      </c>
      <c r="H133" s="247">
        <f t="shared" si="10"/>
        <v>18955</v>
      </c>
    </row>
    <row r="134" spans="1:8" ht="14.4" hidden="1" thickBot="1" x14ac:dyDescent="0.35">
      <c r="A134" s="244" t="str">
        <f t="shared" ref="A134:H134" si="11">A49</f>
        <v>ARIELVisitor</v>
      </c>
      <c r="B134" s="245">
        <f t="shared" si="11"/>
        <v>0</v>
      </c>
      <c r="C134" s="245" t="str">
        <f t="shared" si="11"/>
        <v>1,9</v>
      </c>
      <c r="D134" s="246">
        <f t="shared" si="11"/>
        <v>12543</v>
      </c>
      <c r="E134" s="246">
        <f t="shared" si="11"/>
        <v>12852</v>
      </c>
      <c r="F134" s="246">
        <f t="shared" si="11"/>
        <v>13285</v>
      </c>
      <c r="G134" s="246">
        <f t="shared" si="11"/>
        <v>14028</v>
      </c>
      <c r="H134" s="247">
        <f t="shared" si="11"/>
        <v>16071</v>
      </c>
    </row>
    <row r="135" spans="1:8" ht="14.4" hidden="1" thickBot="1" x14ac:dyDescent="0.35">
      <c r="A135" s="248" t="str">
        <f t="shared" ref="A135:H135" si="12">A50</f>
        <v>ARIEL Wood</v>
      </c>
      <c r="B135" s="250">
        <f t="shared" si="12"/>
        <v>0</v>
      </c>
      <c r="C135" s="250" t="str">
        <f t="shared" si="12"/>
        <v>1,9</v>
      </c>
      <c r="D135" s="249">
        <f t="shared" si="12"/>
        <v>13509</v>
      </c>
      <c r="E135" s="249">
        <f t="shared" si="12"/>
        <v>13819</v>
      </c>
      <c r="F135" s="249">
        <f t="shared" si="12"/>
        <v>14252</v>
      </c>
      <c r="G135" s="249">
        <f t="shared" si="12"/>
        <v>14994</v>
      </c>
      <c r="H135" s="251">
        <f t="shared" si="12"/>
        <v>17038</v>
      </c>
    </row>
    <row r="136" spans="1:8" hidden="1" thickTop="1" thickBot="1" x14ac:dyDescent="0.35">
      <c r="A136" s="241" t="str">
        <f t="shared" ref="A136:H136" si="13">A51</f>
        <v>str 3</v>
      </c>
      <c r="B136" s="242">
        <f t="shared" si="13"/>
        <v>0</v>
      </c>
      <c r="C136" s="242">
        <f t="shared" si="13"/>
        <v>0</v>
      </c>
      <c r="D136" s="242">
        <f t="shared" si="13"/>
        <v>0</v>
      </c>
      <c r="E136" s="242">
        <f t="shared" si="13"/>
        <v>0</v>
      </c>
      <c r="F136" s="242">
        <f t="shared" si="13"/>
        <v>0</v>
      </c>
      <c r="G136" s="242">
        <f t="shared" si="13"/>
        <v>0</v>
      </c>
      <c r="H136" s="243">
        <f t="shared" si="13"/>
        <v>0</v>
      </c>
    </row>
    <row r="137" spans="1:8" ht="14.4" hidden="1" thickBot="1" x14ac:dyDescent="0.35">
      <c r="A137" s="241" t="str">
        <f t="shared" ref="A137:H137" si="14">A52</f>
        <v>Wind Swiss</v>
      </c>
      <c r="B137" s="242">
        <f t="shared" si="14"/>
        <v>0</v>
      </c>
      <c r="C137" s="242" t="str">
        <f t="shared" si="14"/>
        <v>1,4</v>
      </c>
      <c r="D137" s="252">
        <f t="shared" si="14"/>
        <v>5871</v>
      </c>
      <c r="E137" s="252">
        <f t="shared" si="14"/>
        <v>6099</v>
      </c>
      <c r="F137" s="252">
        <f t="shared" si="14"/>
        <v>6419</v>
      </c>
      <c r="G137" s="252">
        <f t="shared" si="14"/>
        <v>6966</v>
      </c>
      <c r="H137" s="253">
        <f t="shared" si="14"/>
        <v>8471</v>
      </c>
    </row>
    <row r="138" spans="1:8" ht="14.4" hidden="1" thickBot="1" x14ac:dyDescent="0.35">
      <c r="A138" s="241" t="str">
        <f t="shared" ref="A138:H138" si="15">A53</f>
        <v>Wind Style</v>
      </c>
      <c r="B138" s="242">
        <f t="shared" si="15"/>
        <v>0</v>
      </c>
      <c r="C138" s="242" t="str">
        <f t="shared" si="15"/>
        <v>1,4</v>
      </c>
      <c r="D138" s="252">
        <f t="shared" si="15"/>
        <v>7432</v>
      </c>
      <c r="E138" s="252">
        <f t="shared" si="15"/>
        <v>7660</v>
      </c>
      <c r="F138" s="252">
        <f t="shared" si="15"/>
        <v>7979</v>
      </c>
      <c r="G138" s="252">
        <f t="shared" si="15"/>
        <v>8526</v>
      </c>
      <c r="H138" s="253">
        <f t="shared" si="15"/>
        <v>10032</v>
      </c>
    </row>
    <row r="139" spans="1:8" ht="14.4" hidden="1" thickBot="1" x14ac:dyDescent="0.35">
      <c r="A139" s="241" t="str">
        <f t="shared" ref="A139:H139" si="16">A54</f>
        <v>Wind Cross</v>
      </c>
      <c r="B139" s="242">
        <f t="shared" si="16"/>
        <v>0</v>
      </c>
      <c r="C139" s="242" t="str">
        <f t="shared" si="16"/>
        <v>1,4</v>
      </c>
      <c r="D139" s="252">
        <f t="shared" si="16"/>
        <v>6128</v>
      </c>
      <c r="E139" s="252">
        <f t="shared" si="16"/>
        <v>6356</v>
      </c>
      <c r="F139" s="252">
        <f t="shared" si="16"/>
        <v>6675</v>
      </c>
      <c r="G139" s="252">
        <f t="shared" si="16"/>
        <v>7222</v>
      </c>
      <c r="H139" s="253">
        <f t="shared" si="16"/>
        <v>8728</v>
      </c>
    </row>
    <row r="140" spans="1:8" ht="14.4" hidden="1" thickBot="1" x14ac:dyDescent="0.35">
      <c r="A140" s="241" t="str">
        <f t="shared" ref="A140:H140" si="17">A55</f>
        <v>Wind Visitor</v>
      </c>
      <c r="B140" s="242">
        <f t="shared" si="17"/>
        <v>0</v>
      </c>
      <c r="C140" s="242" t="str">
        <f t="shared" si="17"/>
        <v>1,4</v>
      </c>
      <c r="D140" s="252">
        <f t="shared" si="17"/>
        <v>4870</v>
      </c>
      <c r="E140" s="252">
        <f t="shared" si="17"/>
        <v>5098</v>
      </c>
      <c r="F140" s="252">
        <f t="shared" si="17"/>
        <v>5417</v>
      </c>
      <c r="G140" s="252">
        <f t="shared" si="17"/>
        <v>5964</v>
      </c>
      <c r="H140" s="253">
        <f t="shared" si="17"/>
        <v>7469</v>
      </c>
    </row>
    <row r="141" spans="1:8" ht="14.4" hidden="1" thickBot="1" x14ac:dyDescent="0.35">
      <c r="A141" s="241" t="str">
        <f t="shared" ref="A141:H141" si="18">A56</f>
        <v>Wind ALU</v>
      </c>
      <c r="B141" s="242">
        <f t="shared" si="18"/>
        <v>0</v>
      </c>
      <c r="C141" s="242" t="str">
        <f t="shared" si="18"/>
        <v>1,4</v>
      </c>
      <c r="D141" s="252">
        <f t="shared" si="18"/>
        <v>5151</v>
      </c>
      <c r="E141" s="252">
        <f t="shared" si="18"/>
        <v>5378</v>
      </c>
      <c r="F141" s="252">
        <f t="shared" si="18"/>
        <v>5698</v>
      </c>
      <c r="G141" s="252">
        <f t="shared" si="18"/>
        <v>6245</v>
      </c>
      <c r="H141" s="253">
        <f t="shared" si="18"/>
        <v>7750</v>
      </c>
    </row>
    <row r="142" spans="1:8" ht="14.4" hidden="1" thickBot="1" x14ac:dyDescent="0.35">
      <c r="A142" s="254" t="str">
        <f t="shared" ref="A142:H142" si="19">A57</f>
        <v>Wind ALU černý</v>
      </c>
      <c r="B142" s="255">
        <f t="shared" si="19"/>
        <v>0</v>
      </c>
      <c r="C142" s="255" t="str">
        <f t="shared" si="19"/>
        <v>1,4</v>
      </c>
      <c r="D142" s="256">
        <f t="shared" si="19"/>
        <v>5151</v>
      </c>
      <c r="E142" s="256">
        <f t="shared" si="19"/>
        <v>5378</v>
      </c>
      <c r="F142" s="256">
        <f t="shared" si="19"/>
        <v>5698</v>
      </c>
      <c r="G142" s="256">
        <f t="shared" si="19"/>
        <v>6245</v>
      </c>
      <c r="H142" s="257">
        <f t="shared" si="19"/>
        <v>7750</v>
      </c>
    </row>
    <row r="143" spans="1:8" hidden="1" thickTop="1" thickBot="1" x14ac:dyDescent="0.35">
      <c r="A143" s="241" t="str">
        <f t="shared" ref="A143:H143" si="20">A58</f>
        <v>str 4</v>
      </c>
      <c r="B143" s="242">
        <f t="shared" si="20"/>
        <v>0</v>
      </c>
      <c r="C143" s="242">
        <f t="shared" si="20"/>
        <v>0</v>
      </c>
      <c r="D143" s="242">
        <f t="shared" si="20"/>
        <v>0</v>
      </c>
      <c r="E143" s="242">
        <f t="shared" si="20"/>
        <v>0</v>
      </c>
      <c r="F143" s="242">
        <f t="shared" si="20"/>
        <v>0</v>
      </c>
      <c r="G143" s="242">
        <f t="shared" si="20"/>
        <v>0</v>
      </c>
      <c r="H143" s="243">
        <f t="shared" si="20"/>
        <v>0</v>
      </c>
    </row>
    <row r="144" spans="1:8" ht="14.4" hidden="1" thickBot="1" x14ac:dyDescent="0.35">
      <c r="A144" s="241" t="str">
        <f t="shared" ref="A144:H144" si="21">A59</f>
        <v>Wind Wood</v>
      </c>
      <c r="B144" s="242">
        <f t="shared" si="21"/>
        <v>0</v>
      </c>
      <c r="C144" s="242" t="str">
        <f t="shared" si="21"/>
        <v>1,4</v>
      </c>
      <c r="D144" s="252">
        <f t="shared" si="21"/>
        <v>5715</v>
      </c>
      <c r="E144" s="252">
        <f t="shared" si="21"/>
        <v>5943</v>
      </c>
      <c r="F144" s="252">
        <f t="shared" si="21"/>
        <v>6262</v>
      </c>
      <c r="G144" s="252">
        <f t="shared" si="21"/>
        <v>6809</v>
      </c>
      <c r="H144" s="253">
        <f t="shared" si="21"/>
        <v>8315</v>
      </c>
    </row>
    <row r="145" spans="1:8" ht="14.4" hidden="1" thickBot="1" x14ac:dyDescent="0.35">
      <c r="A145" s="241" t="str">
        <f t="shared" ref="A145:H145" si="22">A60</f>
        <v>Wind Wood</v>
      </c>
      <c r="B145" s="242" t="str">
        <f t="shared" si="22"/>
        <v>kostra černá</v>
      </c>
      <c r="C145" s="242" t="str">
        <f t="shared" si="22"/>
        <v>1,4</v>
      </c>
      <c r="D145" s="252">
        <f t="shared" si="22"/>
        <v>5715</v>
      </c>
      <c r="E145" s="252">
        <f t="shared" si="22"/>
        <v>5943</v>
      </c>
      <c r="F145" s="252">
        <f t="shared" si="22"/>
        <v>6262</v>
      </c>
      <c r="G145" s="252">
        <f t="shared" si="22"/>
        <v>6809</v>
      </c>
      <c r="H145" s="253">
        <f t="shared" si="22"/>
        <v>8315</v>
      </c>
    </row>
    <row r="146" spans="1:8" ht="14.4" hidden="1" thickBot="1" x14ac:dyDescent="0.35">
      <c r="A146" s="241" t="str">
        <f t="shared" ref="A146:H146" si="23">A61</f>
        <v>Stolek Wood</v>
      </c>
      <c r="B146" s="242">
        <f t="shared" si="23"/>
        <v>0</v>
      </c>
      <c r="C146" s="242">
        <f t="shared" si="23"/>
        <v>0</v>
      </c>
      <c r="D146" s="252">
        <f t="shared" si="23"/>
        <v>0</v>
      </c>
      <c r="E146" s="252">
        <f t="shared" si="23"/>
        <v>0</v>
      </c>
      <c r="F146" s="252">
        <f t="shared" si="23"/>
        <v>0</v>
      </c>
      <c r="G146" s="252">
        <f t="shared" si="23"/>
        <v>0</v>
      </c>
      <c r="H146" s="253">
        <f t="shared" si="23"/>
        <v>0</v>
      </c>
    </row>
    <row r="147" spans="1:8" ht="14.4" hidden="1" thickBot="1" x14ac:dyDescent="0.35">
      <c r="A147" s="241" t="str">
        <f t="shared" ref="A147:H147" si="24">A62</f>
        <v>Belen Wood</v>
      </c>
      <c r="B147" s="242">
        <f t="shared" si="24"/>
        <v>0</v>
      </c>
      <c r="C147" s="242" t="str">
        <f t="shared" si="24"/>
        <v>1,6</v>
      </c>
      <c r="D147" s="252">
        <f t="shared" si="24"/>
        <v>6503</v>
      </c>
      <c r="E147" s="252">
        <f t="shared" si="24"/>
        <v>6764</v>
      </c>
      <c r="F147" s="252">
        <f t="shared" si="24"/>
        <v>7129</v>
      </c>
      <c r="G147" s="252">
        <f t="shared" si="24"/>
        <v>7754</v>
      </c>
      <c r="H147" s="253">
        <f t="shared" si="24"/>
        <v>9474</v>
      </c>
    </row>
    <row r="148" spans="1:8" ht="14.4" hidden="1" thickBot="1" x14ac:dyDescent="0.35">
      <c r="A148" s="241" t="str">
        <f t="shared" ref="A148:H148" si="25">A63</f>
        <v>Belen Wood</v>
      </c>
      <c r="B148" s="242" t="str">
        <f t="shared" si="25"/>
        <v>kostra černá</v>
      </c>
      <c r="C148" s="242" t="str">
        <f t="shared" si="25"/>
        <v>1,6</v>
      </c>
      <c r="D148" s="252">
        <f t="shared" si="25"/>
        <v>6503</v>
      </c>
      <c r="E148" s="252">
        <f t="shared" si="25"/>
        <v>6764</v>
      </c>
      <c r="F148" s="252">
        <f t="shared" si="25"/>
        <v>7129</v>
      </c>
      <c r="G148" s="252">
        <f t="shared" si="25"/>
        <v>7754</v>
      </c>
      <c r="H148" s="253">
        <f t="shared" si="25"/>
        <v>9474</v>
      </c>
    </row>
    <row r="149" spans="1:8" ht="14.4" hidden="1" thickBot="1" x14ac:dyDescent="0.35">
      <c r="A149" s="254" t="str">
        <f t="shared" ref="A149:H149" si="26">A64</f>
        <v>Belen Swiss</v>
      </c>
      <c r="B149" s="255">
        <f t="shared" si="26"/>
        <v>0</v>
      </c>
      <c r="C149" s="255" t="str">
        <f t="shared" si="26"/>
        <v>1,6</v>
      </c>
      <c r="D149" s="256">
        <f t="shared" si="26"/>
        <v>6398</v>
      </c>
      <c r="E149" s="256">
        <f t="shared" si="26"/>
        <v>6658</v>
      </c>
      <c r="F149" s="256">
        <f t="shared" si="26"/>
        <v>7023</v>
      </c>
      <c r="G149" s="256">
        <f t="shared" si="26"/>
        <v>7648</v>
      </c>
      <c r="H149" s="257">
        <f t="shared" si="26"/>
        <v>9369</v>
      </c>
    </row>
    <row r="150" spans="1:8" hidden="1" thickTop="1" thickBot="1" x14ac:dyDescent="0.35">
      <c r="A150" s="241" t="str">
        <f t="shared" ref="A150:H150" si="27">A65</f>
        <v>str 5</v>
      </c>
      <c r="B150" s="242">
        <f t="shared" si="27"/>
        <v>0</v>
      </c>
      <c r="C150" s="242">
        <f t="shared" si="27"/>
        <v>0</v>
      </c>
      <c r="D150" s="242">
        <f t="shared" si="27"/>
        <v>0</v>
      </c>
      <c r="E150" s="242">
        <f t="shared" si="27"/>
        <v>0</v>
      </c>
      <c r="F150" s="242">
        <f t="shared" si="27"/>
        <v>0</v>
      </c>
      <c r="G150" s="242">
        <f t="shared" si="27"/>
        <v>0</v>
      </c>
      <c r="H150" s="243">
        <f t="shared" si="27"/>
        <v>0</v>
      </c>
    </row>
    <row r="151" spans="1:8" ht="14.4" hidden="1" thickBot="1" x14ac:dyDescent="0.35">
      <c r="A151" s="241" t="str">
        <f t="shared" ref="A151:H151" si="28">A66</f>
        <v>Belen Visitor</v>
      </c>
      <c r="B151" s="242">
        <f t="shared" si="28"/>
        <v>0</v>
      </c>
      <c r="C151" s="242" t="str">
        <f t="shared" si="28"/>
        <v>1,6</v>
      </c>
      <c r="D151" s="252">
        <f t="shared" si="28"/>
        <v>5769</v>
      </c>
      <c r="E151" s="252">
        <f t="shared" si="28"/>
        <v>6029</v>
      </c>
      <c r="F151" s="252">
        <f t="shared" si="28"/>
        <v>6394</v>
      </c>
      <c r="G151" s="252">
        <f t="shared" si="28"/>
        <v>7019</v>
      </c>
      <c r="H151" s="253">
        <f t="shared" si="28"/>
        <v>8740</v>
      </c>
    </row>
    <row r="152" spans="1:8" ht="14.4" hidden="1" thickBot="1" x14ac:dyDescent="0.35">
      <c r="A152" s="241" t="str">
        <f t="shared" ref="A152:H152" si="29">A67</f>
        <v>Belen Style</v>
      </c>
      <c r="B152" s="242">
        <f t="shared" si="29"/>
        <v>0</v>
      </c>
      <c r="C152" s="242" t="str">
        <f t="shared" si="29"/>
        <v>1,6</v>
      </c>
      <c r="D152" s="252">
        <f t="shared" si="29"/>
        <v>8234</v>
      </c>
      <c r="E152" s="252">
        <f t="shared" si="29"/>
        <v>8494</v>
      </c>
      <c r="F152" s="252">
        <f t="shared" si="29"/>
        <v>8859</v>
      </c>
      <c r="G152" s="252">
        <f t="shared" si="29"/>
        <v>9484</v>
      </c>
      <c r="H152" s="253">
        <f t="shared" si="29"/>
        <v>11205</v>
      </c>
    </row>
    <row r="153" spans="1:8" ht="14.4" hidden="1" thickBot="1" x14ac:dyDescent="0.35">
      <c r="A153" s="241" t="str">
        <f t="shared" ref="A153:H153" si="30">A68</f>
        <v>Belen Cross</v>
      </c>
      <c r="B153" s="242">
        <f t="shared" si="30"/>
        <v>0</v>
      </c>
      <c r="C153" s="242" t="str">
        <f t="shared" si="30"/>
        <v>1,6</v>
      </c>
      <c r="D153" s="252">
        <f t="shared" si="30"/>
        <v>6965</v>
      </c>
      <c r="E153" s="252">
        <f t="shared" si="30"/>
        <v>7225</v>
      </c>
      <c r="F153" s="252">
        <f t="shared" si="30"/>
        <v>7590</v>
      </c>
      <c r="G153" s="252">
        <f t="shared" si="30"/>
        <v>8215</v>
      </c>
      <c r="H153" s="253">
        <f t="shared" si="30"/>
        <v>9936</v>
      </c>
    </row>
    <row r="154" spans="1:8" ht="14.4" hidden="1" thickBot="1" x14ac:dyDescent="0.35">
      <c r="A154" s="241" t="str">
        <f t="shared" ref="A154:H154" si="31">A69</f>
        <v>BELEN ALU</v>
      </c>
      <c r="B154" s="242">
        <f t="shared" si="31"/>
        <v>0</v>
      </c>
      <c r="C154" s="242" t="str">
        <f t="shared" si="31"/>
        <v>1,6</v>
      </c>
      <c r="D154" s="252">
        <f t="shared" si="31"/>
        <v>5944</v>
      </c>
      <c r="E154" s="252">
        <f t="shared" si="31"/>
        <v>6205</v>
      </c>
      <c r="F154" s="252">
        <f t="shared" si="31"/>
        <v>6570</v>
      </c>
      <c r="G154" s="252">
        <f t="shared" si="31"/>
        <v>7195</v>
      </c>
      <c r="H154" s="253">
        <f t="shared" si="31"/>
        <v>8915</v>
      </c>
    </row>
    <row r="155" spans="1:8" ht="14.4" hidden="1" thickBot="1" x14ac:dyDescent="0.35">
      <c r="A155" s="254" t="str">
        <f t="shared" ref="A155:H155" si="32">A70</f>
        <v>BELEN ALU ČERNÝ</v>
      </c>
      <c r="B155" s="255">
        <f t="shared" si="32"/>
        <v>0</v>
      </c>
      <c r="C155" s="255" t="str">
        <f t="shared" si="32"/>
        <v>1,6</v>
      </c>
      <c r="D155" s="256">
        <f t="shared" si="32"/>
        <v>5944</v>
      </c>
      <c r="E155" s="256">
        <f t="shared" si="32"/>
        <v>6205</v>
      </c>
      <c r="F155" s="256">
        <f t="shared" si="32"/>
        <v>6570</v>
      </c>
      <c r="G155" s="256">
        <f t="shared" si="32"/>
        <v>7195</v>
      </c>
      <c r="H155" s="257">
        <f t="shared" si="32"/>
        <v>8915</v>
      </c>
    </row>
    <row r="156" spans="1:8" hidden="1" thickTop="1" thickBot="1" x14ac:dyDescent="0.35">
      <c r="A156" s="241" t="str">
        <f t="shared" ref="A156:H156" si="33">A71</f>
        <v>str 6</v>
      </c>
      <c r="B156" s="242">
        <f t="shared" si="33"/>
        <v>0</v>
      </c>
      <c r="C156" s="242">
        <f t="shared" si="33"/>
        <v>0</v>
      </c>
      <c r="D156" s="242">
        <f t="shared" si="33"/>
        <v>0</v>
      </c>
      <c r="E156" s="242">
        <f t="shared" si="33"/>
        <v>0</v>
      </c>
      <c r="F156" s="242">
        <f t="shared" si="33"/>
        <v>0</v>
      </c>
      <c r="G156" s="242">
        <f t="shared" si="33"/>
        <v>0</v>
      </c>
      <c r="H156" s="243">
        <f t="shared" si="33"/>
        <v>0</v>
      </c>
    </row>
    <row r="157" spans="1:8" ht="14.4" hidden="1" thickBot="1" x14ac:dyDescent="0.35">
      <c r="A157" s="241" t="str">
        <f t="shared" ref="A157:H157" si="34">A72</f>
        <v>RAVENNA LEGNO</v>
      </c>
      <c r="B157" s="242">
        <f t="shared" si="34"/>
        <v>0</v>
      </c>
      <c r="C157" s="242" t="str">
        <f t="shared" si="34"/>
        <v>1,6</v>
      </c>
      <c r="D157" s="252">
        <f t="shared" si="34"/>
        <v>3957</v>
      </c>
      <c r="E157" s="252">
        <f t="shared" si="34"/>
        <v>4217</v>
      </c>
      <c r="F157" s="252">
        <f t="shared" si="34"/>
        <v>4582</v>
      </c>
      <c r="G157" s="252">
        <f t="shared" si="34"/>
        <v>5208</v>
      </c>
      <c r="H157" s="253">
        <f t="shared" si="34"/>
        <v>6928</v>
      </c>
    </row>
    <row r="158" spans="1:8" ht="14.4" hidden="1" thickBot="1" x14ac:dyDescent="0.35">
      <c r="A158" s="241" t="str">
        <f t="shared" ref="A158:H158" si="35">A73</f>
        <v>RAVENNA WOOD</v>
      </c>
      <c r="B158" s="242">
        <f t="shared" si="35"/>
        <v>0</v>
      </c>
      <c r="C158" s="242" t="str">
        <f t="shared" si="35"/>
        <v>1,6</v>
      </c>
      <c r="D158" s="252">
        <f t="shared" si="35"/>
        <v>4616</v>
      </c>
      <c r="E158" s="252">
        <f t="shared" si="35"/>
        <v>4876</v>
      </c>
      <c r="F158" s="252">
        <f t="shared" si="35"/>
        <v>5241</v>
      </c>
      <c r="G158" s="252">
        <f t="shared" si="35"/>
        <v>5866</v>
      </c>
      <c r="H158" s="253">
        <f t="shared" si="35"/>
        <v>7587</v>
      </c>
    </row>
    <row r="159" spans="1:8" ht="14.4" hidden="1" thickBot="1" x14ac:dyDescent="0.35">
      <c r="A159" s="241" t="str">
        <f t="shared" ref="A159:H159" si="36">A74</f>
        <v>RAVENNA VISITOR</v>
      </c>
      <c r="B159" s="242">
        <f t="shared" si="36"/>
        <v>0</v>
      </c>
      <c r="C159" s="242" t="str">
        <f t="shared" si="36"/>
        <v>1,6</v>
      </c>
      <c r="D159" s="252">
        <f t="shared" si="36"/>
        <v>3401</v>
      </c>
      <c r="E159" s="252">
        <f t="shared" si="36"/>
        <v>3661</v>
      </c>
      <c r="F159" s="252">
        <f t="shared" si="36"/>
        <v>4026</v>
      </c>
      <c r="G159" s="252">
        <f t="shared" si="36"/>
        <v>4651</v>
      </c>
      <c r="H159" s="253">
        <f t="shared" si="36"/>
        <v>6372</v>
      </c>
    </row>
    <row r="160" spans="1:8" ht="14.4" hidden="1" thickBot="1" x14ac:dyDescent="0.35">
      <c r="A160" s="241" t="str">
        <f t="shared" ref="A160:H160" si="37">A75</f>
        <v>RAVENNA VISITOR BLACK</v>
      </c>
      <c r="B160" s="242">
        <f t="shared" si="37"/>
        <v>0</v>
      </c>
      <c r="C160" s="242" t="str">
        <f t="shared" si="37"/>
        <v>1,6</v>
      </c>
      <c r="D160" s="252">
        <f t="shared" si="37"/>
        <v>3401</v>
      </c>
      <c r="E160" s="252">
        <f t="shared" si="37"/>
        <v>3661</v>
      </c>
      <c r="F160" s="252">
        <f t="shared" si="37"/>
        <v>4026</v>
      </c>
      <c r="G160" s="252">
        <f t="shared" si="37"/>
        <v>4651</v>
      </c>
      <c r="H160" s="253">
        <f t="shared" si="37"/>
        <v>6372</v>
      </c>
    </row>
    <row r="161" spans="1:8" ht="14.4" hidden="1" thickBot="1" x14ac:dyDescent="0.35">
      <c r="A161" s="254" t="str">
        <f t="shared" ref="A161:H161" si="38">A76</f>
        <v>RAVENNA ALU</v>
      </c>
      <c r="B161" s="255">
        <f t="shared" si="38"/>
        <v>0</v>
      </c>
      <c r="C161" s="255" t="str">
        <f t="shared" si="38"/>
        <v>1,6</v>
      </c>
      <c r="D161" s="256">
        <f t="shared" si="38"/>
        <v>4016</v>
      </c>
      <c r="E161" s="256">
        <f t="shared" si="38"/>
        <v>4277</v>
      </c>
      <c r="F161" s="256">
        <f t="shared" si="38"/>
        <v>4642</v>
      </c>
      <c r="G161" s="256">
        <f t="shared" si="38"/>
        <v>5267</v>
      </c>
      <c r="H161" s="257">
        <f t="shared" si="38"/>
        <v>6988</v>
      </c>
    </row>
    <row r="162" spans="1:8" hidden="1" thickTop="1" thickBot="1" x14ac:dyDescent="0.35">
      <c r="A162" s="241" t="str">
        <f t="shared" ref="A162:H162" si="39">A77</f>
        <v>str 7</v>
      </c>
      <c r="B162" s="242">
        <f t="shared" si="39"/>
        <v>0</v>
      </c>
      <c r="C162" s="242">
        <f t="shared" si="39"/>
        <v>0</v>
      </c>
      <c r="D162" s="242">
        <f t="shared" si="39"/>
        <v>0</v>
      </c>
      <c r="E162" s="242">
        <f t="shared" si="39"/>
        <v>0</v>
      </c>
      <c r="F162" s="242">
        <f t="shared" si="39"/>
        <v>0</v>
      </c>
      <c r="G162" s="242">
        <f t="shared" si="39"/>
        <v>0</v>
      </c>
      <c r="H162" s="243">
        <f t="shared" si="39"/>
        <v>0</v>
      </c>
    </row>
    <row r="163" spans="1:8" ht="14.4" hidden="1" thickBot="1" x14ac:dyDescent="0.35">
      <c r="A163" s="241" t="str">
        <f t="shared" ref="A163:H163" si="40">A78</f>
        <v>Stone 60*45</v>
      </c>
      <c r="B163" s="242" t="str">
        <f t="shared" si="40"/>
        <v>marze 70%</v>
      </c>
      <c r="C163" s="242" t="str">
        <f t="shared" si="40"/>
        <v>2,0</v>
      </c>
      <c r="D163" s="252">
        <f t="shared" si="40"/>
        <v>10313</v>
      </c>
      <c r="E163" s="252">
        <f t="shared" si="40"/>
        <v>10638</v>
      </c>
      <c r="F163" s="252">
        <f t="shared" si="40"/>
        <v>11094</v>
      </c>
      <c r="G163" s="252">
        <f t="shared" si="40"/>
        <v>11876</v>
      </c>
      <c r="H163" s="253">
        <f t="shared" si="40"/>
        <v>14026</v>
      </c>
    </row>
    <row r="164" spans="1:8" ht="14.4" hidden="1" thickBot="1" x14ac:dyDescent="0.35">
      <c r="A164" s="241" t="str">
        <f t="shared" ref="A164:H164" si="41">A79</f>
        <v>Stone 80*45</v>
      </c>
      <c r="B164" s="242" t="str">
        <f t="shared" si="41"/>
        <v>marze 70%</v>
      </c>
      <c r="C164" s="242" t="str">
        <f t="shared" si="41"/>
        <v>2,7</v>
      </c>
      <c r="D164" s="252">
        <f t="shared" si="41"/>
        <v>12799</v>
      </c>
      <c r="E164" s="252">
        <f t="shared" si="41"/>
        <v>13238</v>
      </c>
      <c r="F164" s="252">
        <f t="shared" si="41"/>
        <v>13854</v>
      </c>
      <c r="G164" s="252">
        <f t="shared" si="41"/>
        <v>14909</v>
      </c>
      <c r="H164" s="253">
        <f t="shared" si="41"/>
        <v>17812</v>
      </c>
    </row>
    <row r="165" spans="1:8" ht="14.4" hidden="1" thickBot="1" x14ac:dyDescent="0.35">
      <c r="A165" s="254" t="str">
        <f t="shared" ref="A165:H165" si="42">A80</f>
        <v>Stone 130*45</v>
      </c>
      <c r="B165" s="255" t="str">
        <f t="shared" si="42"/>
        <v>marze 70%</v>
      </c>
      <c r="C165" s="255" t="str">
        <f t="shared" si="42"/>
        <v>3,4</v>
      </c>
      <c r="D165" s="256">
        <f t="shared" si="42"/>
        <v>19292</v>
      </c>
      <c r="E165" s="256">
        <f t="shared" si="42"/>
        <v>19845</v>
      </c>
      <c r="F165" s="256">
        <f t="shared" si="42"/>
        <v>20621</v>
      </c>
      <c r="G165" s="256">
        <f t="shared" si="42"/>
        <v>21949</v>
      </c>
      <c r="H165" s="257">
        <f t="shared" si="42"/>
        <v>25605</v>
      </c>
    </row>
    <row r="166" spans="1:8" hidden="1" thickTop="1" thickBot="1" x14ac:dyDescent="0.35">
      <c r="A166" s="241" t="str">
        <f t="shared" ref="A166:H166" si="43">A81</f>
        <v>str 8</v>
      </c>
      <c r="B166" s="242">
        <f t="shared" si="43"/>
        <v>0</v>
      </c>
      <c r="C166" s="242">
        <f t="shared" si="43"/>
        <v>0</v>
      </c>
      <c r="D166" s="242">
        <f t="shared" si="43"/>
        <v>0</v>
      </c>
      <c r="E166" s="242">
        <f t="shared" si="43"/>
        <v>0</v>
      </c>
      <c r="F166" s="242">
        <f t="shared" si="43"/>
        <v>0</v>
      </c>
      <c r="G166" s="242">
        <f t="shared" si="43"/>
        <v>0</v>
      </c>
      <c r="H166" s="243">
        <f t="shared" si="43"/>
        <v>0</v>
      </c>
    </row>
    <row r="167" spans="1:8" ht="14.4" hidden="1" thickBot="1" x14ac:dyDescent="0.35">
      <c r="A167" s="241" t="str">
        <f t="shared" ref="A167:H167" si="44">A82</f>
        <v>Notre Dame 100</v>
      </c>
      <c r="B167" s="242">
        <f t="shared" si="44"/>
        <v>0</v>
      </c>
      <c r="C167" s="242" t="str">
        <f t="shared" si="44"/>
        <v>3,1</v>
      </c>
      <c r="D167" s="252">
        <f t="shared" si="44"/>
        <v>7998</v>
      </c>
      <c r="E167" s="252">
        <f t="shared" si="44"/>
        <v>8502</v>
      </c>
      <c r="F167" s="252">
        <f t="shared" si="44"/>
        <v>9210</v>
      </c>
      <c r="G167" s="252">
        <f t="shared" si="44"/>
        <v>10421</v>
      </c>
      <c r="H167" s="253">
        <f t="shared" si="44"/>
        <v>13754</v>
      </c>
    </row>
    <row r="168" spans="1:8" ht="14.4" hidden="1" thickBot="1" x14ac:dyDescent="0.35">
      <c r="A168" s="241" t="str">
        <f t="shared" ref="A168:H168" si="45">A83</f>
        <v>Notre Dame 102</v>
      </c>
      <c r="B168" s="242">
        <f t="shared" si="45"/>
        <v>0</v>
      </c>
      <c r="C168" s="242" t="str">
        <f t="shared" si="45"/>
        <v>4,3</v>
      </c>
      <c r="D168" s="252">
        <f t="shared" si="45"/>
        <v>10519</v>
      </c>
      <c r="E168" s="252">
        <f t="shared" si="45"/>
        <v>11219</v>
      </c>
      <c r="F168" s="252">
        <f t="shared" si="45"/>
        <v>12200</v>
      </c>
      <c r="G168" s="252">
        <f t="shared" si="45"/>
        <v>13880</v>
      </c>
      <c r="H168" s="253">
        <f t="shared" si="45"/>
        <v>18504</v>
      </c>
    </row>
    <row r="169" spans="1:8" ht="14.4" hidden="1" thickBot="1" x14ac:dyDescent="0.35">
      <c r="A169" s="241" t="str">
        <f t="shared" ref="A169:H169" si="46">A84</f>
        <v>Notre Dame Lounge 102</v>
      </c>
      <c r="B169" s="242">
        <f t="shared" si="46"/>
        <v>0</v>
      </c>
      <c r="C169" s="242" t="str">
        <f t="shared" si="46"/>
        <v>11,0</v>
      </c>
      <c r="D169" s="252">
        <f t="shared" si="46"/>
        <v>26241</v>
      </c>
      <c r="E169" s="252">
        <f t="shared" si="46"/>
        <v>28031</v>
      </c>
      <c r="F169" s="252">
        <f t="shared" si="46"/>
        <v>30541</v>
      </c>
      <c r="G169" s="252">
        <f t="shared" si="46"/>
        <v>34839</v>
      </c>
      <c r="H169" s="253">
        <f t="shared" si="46"/>
        <v>46668</v>
      </c>
    </row>
    <row r="170" spans="1:8" ht="14.4" hidden="1" thickBot="1" x14ac:dyDescent="0.35">
      <c r="A170" s="241" t="str">
        <f t="shared" ref="A170:H170" si="47">A85</f>
        <v>Notre Dame 103</v>
      </c>
      <c r="B170" s="242">
        <f t="shared" si="47"/>
        <v>0</v>
      </c>
      <c r="C170" s="242" t="str">
        <f t="shared" si="47"/>
        <v>5,3</v>
      </c>
      <c r="D170" s="252">
        <f t="shared" si="47"/>
        <v>13528</v>
      </c>
      <c r="E170" s="252">
        <f t="shared" si="47"/>
        <v>14391</v>
      </c>
      <c r="F170" s="252">
        <f t="shared" si="47"/>
        <v>15600</v>
      </c>
      <c r="G170" s="252">
        <f t="shared" si="47"/>
        <v>17671</v>
      </c>
      <c r="H170" s="253">
        <f t="shared" si="47"/>
        <v>23370</v>
      </c>
    </row>
    <row r="171" spans="1:8" ht="14.4" hidden="1" thickBot="1" x14ac:dyDescent="0.35">
      <c r="A171" s="254" t="str">
        <f t="shared" ref="A171:H171" si="48">A86</f>
        <v>Notre Dame Lounge 103</v>
      </c>
      <c r="B171" s="255">
        <f t="shared" si="48"/>
        <v>0</v>
      </c>
      <c r="C171" s="255" t="str">
        <f t="shared" si="48"/>
        <v>13,5</v>
      </c>
      <c r="D171" s="256">
        <f t="shared" si="48"/>
        <v>32903</v>
      </c>
      <c r="E171" s="256">
        <f t="shared" si="48"/>
        <v>35100</v>
      </c>
      <c r="F171" s="256">
        <f t="shared" si="48"/>
        <v>38180</v>
      </c>
      <c r="G171" s="256">
        <f t="shared" si="48"/>
        <v>43455</v>
      </c>
      <c r="H171" s="257">
        <f t="shared" si="48"/>
        <v>57972</v>
      </c>
    </row>
    <row r="172" spans="1:8" hidden="1" thickTop="1" thickBot="1" x14ac:dyDescent="0.35">
      <c r="A172" s="241" t="str">
        <f t="shared" ref="A172:H172" si="49">A87</f>
        <v>str 9</v>
      </c>
      <c r="B172" s="242">
        <f t="shared" si="49"/>
        <v>0</v>
      </c>
      <c r="C172" s="242">
        <f t="shared" si="49"/>
        <v>0</v>
      </c>
      <c r="D172" s="242">
        <f t="shared" si="49"/>
        <v>0</v>
      </c>
      <c r="E172" s="242">
        <f t="shared" si="49"/>
        <v>0</v>
      </c>
      <c r="F172" s="242">
        <f t="shared" si="49"/>
        <v>0</v>
      </c>
      <c r="G172" s="242">
        <f t="shared" si="49"/>
        <v>0</v>
      </c>
      <c r="H172" s="243">
        <f t="shared" si="49"/>
        <v>0</v>
      </c>
    </row>
    <row r="173" spans="1:8" ht="14.4" hidden="1" thickBot="1" x14ac:dyDescent="0.35">
      <c r="A173" s="241" t="str">
        <f t="shared" ref="A173:H173" si="50">A88</f>
        <v>taburet Notre Dame 125 x 60 - ND 4</v>
      </c>
      <c r="B173" s="242" t="str">
        <f t="shared" si="50"/>
        <v>Stara cena</v>
      </c>
      <c r="C173" s="242">
        <f t="shared" si="50"/>
        <v>0</v>
      </c>
      <c r="D173" s="258">
        <f t="shared" si="50"/>
        <v>0</v>
      </c>
      <c r="E173" s="258">
        <f t="shared" si="50"/>
        <v>5936</v>
      </c>
      <c r="F173" s="258">
        <f t="shared" si="50"/>
        <v>6148</v>
      </c>
      <c r="G173" s="258">
        <f t="shared" si="50"/>
        <v>8345</v>
      </c>
      <c r="H173" s="259">
        <f t="shared" si="50"/>
        <v>14040</v>
      </c>
    </row>
    <row r="174" spans="1:8" ht="14.4" hidden="1" thickBot="1" x14ac:dyDescent="0.35">
      <c r="A174" s="241" t="str">
        <f t="shared" ref="A174:H174" si="51">A89</f>
        <v>taburet Notre Dame 60 x 60 - ND 3</v>
      </c>
      <c r="B174" s="242" t="str">
        <f t="shared" si="51"/>
        <v>Stara cena</v>
      </c>
      <c r="C174" s="242">
        <f t="shared" si="51"/>
        <v>0</v>
      </c>
      <c r="D174" s="258">
        <f t="shared" si="51"/>
        <v>0</v>
      </c>
      <c r="E174" s="258">
        <f t="shared" si="51"/>
        <v>4794</v>
      </c>
      <c r="F174" s="258">
        <f t="shared" si="51"/>
        <v>4908</v>
      </c>
      <c r="G174" s="258">
        <f t="shared" si="51"/>
        <v>6329</v>
      </c>
      <c r="H174" s="259">
        <f t="shared" si="51"/>
        <v>8761</v>
      </c>
    </row>
    <row r="175" spans="1:8" ht="14.4" hidden="1" thickBot="1" x14ac:dyDescent="0.35">
      <c r="A175" s="241" t="str">
        <f t="shared" ref="A175:H175" si="52">A90</f>
        <v>stolek Notre Dame 125 x 60 - ND 2</v>
      </c>
      <c r="B175" s="242" t="str">
        <f t="shared" si="52"/>
        <v>Stara cena</v>
      </c>
      <c r="C175" s="242">
        <f t="shared" si="52"/>
        <v>0</v>
      </c>
      <c r="D175" s="258">
        <f t="shared" si="52"/>
        <v>0</v>
      </c>
      <c r="E175" s="258">
        <f t="shared" si="52"/>
        <v>9488</v>
      </c>
      <c r="F175" s="258">
        <f t="shared" si="52"/>
        <v>9603</v>
      </c>
      <c r="G175" s="258">
        <f t="shared" si="52"/>
        <v>10916</v>
      </c>
      <c r="H175" s="259">
        <f t="shared" si="52"/>
        <v>13614</v>
      </c>
    </row>
    <row r="176" spans="1:8" ht="14.4" hidden="1" thickBot="1" x14ac:dyDescent="0.35">
      <c r="A176" s="254" t="str">
        <f t="shared" ref="A176:H176" si="53">A91</f>
        <v>stolek Notre Dame 60 x 60 - ND 1</v>
      </c>
      <c r="B176" s="255" t="str">
        <f t="shared" si="53"/>
        <v>Stara cena</v>
      </c>
      <c r="C176" s="255">
        <f t="shared" si="53"/>
        <v>0</v>
      </c>
      <c r="D176" s="260">
        <f t="shared" si="53"/>
        <v>0</v>
      </c>
      <c r="E176" s="260">
        <f t="shared" si="53"/>
        <v>6849</v>
      </c>
      <c r="F176" s="260">
        <f t="shared" si="53"/>
        <v>6955</v>
      </c>
      <c r="G176" s="260">
        <f t="shared" si="53"/>
        <v>7840</v>
      </c>
      <c r="H176" s="261">
        <f t="shared" si="53"/>
        <v>9324</v>
      </c>
    </row>
    <row r="177" spans="1:8" hidden="1" thickTop="1" thickBot="1" x14ac:dyDescent="0.35">
      <c r="A177" s="241" t="str">
        <f t="shared" ref="A177:H177" si="54">A92</f>
        <v>str 10</v>
      </c>
      <c r="B177" s="242">
        <f t="shared" si="54"/>
        <v>0</v>
      </c>
      <c r="C177" s="242">
        <f t="shared" si="54"/>
        <v>0</v>
      </c>
      <c r="D177" s="242">
        <f t="shared" si="54"/>
        <v>0</v>
      </c>
      <c r="E177" s="242">
        <f t="shared" si="54"/>
        <v>0</v>
      </c>
      <c r="F177" s="242">
        <f t="shared" si="54"/>
        <v>0</v>
      </c>
      <c r="G177" s="242">
        <f t="shared" si="54"/>
        <v>0</v>
      </c>
      <c r="H177" s="243">
        <f t="shared" si="54"/>
        <v>0</v>
      </c>
    </row>
    <row r="178" spans="1:8" ht="14.4" hidden="1" thickBot="1" x14ac:dyDescent="0.35">
      <c r="A178" s="241" t="str">
        <f t="shared" ref="A178:H178" si="55">A93</f>
        <v>Notre Dame Corner 3P</v>
      </c>
      <c r="B178" s="242" t="str">
        <f t="shared" si="55"/>
        <v>stara cena</v>
      </c>
      <c r="C178" s="242">
        <f t="shared" si="55"/>
        <v>0</v>
      </c>
      <c r="D178" s="258">
        <f t="shared" si="55"/>
        <v>0</v>
      </c>
      <c r="E178" s="258">
        <f t="shared" si="55"/>
        <v>12125</v>
      </c>
      <c r="F178" s="258">
        <f t="shared" si="55"/>
        <v>12981</v>
      </c>
      <c r="G178" s="258">
        <f t="shared" si="55"/>
        <v>12981</v>
      </c>
      <c r="H178" s="259">
        <f t="shared" si="55"/>
        <v>19641</v>
      </c>
    </row>
    <row r="179" spans="1:8" ht="14.4" hidden="1" thickBot="1" x14ac:dyDescent="0.35">
      <c r="A179" s="241" t="str">
        <f t="shared" ref="A179:H179" si="56">A94</f>
        <v>Notre Dame Corner 3L</v>
      </c>
      <c r="B179" s="242" t="str">
        <f t="shared" si="56"/>
        <v>stara cena</v>
      </c>
      <c r="C179" s="242">
        <f t="shared" si="56"/>
        <v>0</v>
      </c>
      <c r="D179" s="258">
        <f t="shared" si="56"/>
        <v>0</v>
      </c>
      <c r="E179" s="258">
        <f t="shared" si="56"/>
        <v>12125</v>
      </c>
      <c r="F179" s="258">
        <f t="shared" si="56"/>
        <v>12981</v>
      </c>
      <c r="G179" s="258">
        <f t="shared" si="56"/>
        <v>12981</v>
      </c>
      <c r="H179" s="259">
        <f t="shared" si="56"/>
        <v>19641</v>
      </c>
    </row>
    <row r="180" spans="1:8" ht="14.4" hidden="1" thickBot="1" x14ac:dyDescent="0.35">
      <c r="A180" s="241" t="str">
        <f t="shared" ref="A180:H180" si="57">A95</f>
        <v>Notre Dame Corner 2P</v>
      </c>
      <c r="B180" s="242" t="str">
        <f t="shared" si="57"/>
        <v>stara cena</v>
      </c>
      <c r="C180" s="242">
        <f t="shared" si="57"/>
        <v>0</v>
      </c>
      <c r="D180" s="258">
        <f t="shared" si="57"/>
        <v>0</v>
      </c>
      <c r="E180" s="258">
        <f t="shared" si="57"/>
        <v>9990</v>
      </c>
      <c r="F180" s="258">
        <f t="shared" si="57"/>
        <v>12981</v>
      </c>
      <c r="G180" s="258">
        <f t="shared" si="57"/>
        <v>12981</v>
      </c>
      <c r="H180" s="259">
        <f t="shared" si="57"/>
        <v>19641</v>
      </c>
    </row>
    <row r="181" spans="1:8" ht="14.4" hidden="1" thickBot="1" x14ac:dyDescent="0.35">
      <c r="A181" s="254" t="str">
        <f t="shared" ref="A181:H181" si="58">A96</f>
        <v>Notre Dame Corner 2L</v>
      </c>
      <c r="B181" s="255" t="str">
        <f t="shared" si="58"/>
        <v>stara cena</v>
      </c>
      <c r="C181" s="255">
        <f t="shared" si="58"/>
        <v>0</v>
      </c>
      <c r="D181" s="260">
        <f t="shared" si="58"/>
        <v>0</v>
      </c>
      <c r="E181" s="260">
        <f t="shared" si="58"/>
        <v>9990</v>
      </c>
      <c r="F181" s="260">
        <f t="shared" si="58"/>
        <v>12981</v>
      </c>
      <c r="G181" s="260">
        <f t="shared" si="58"/>
        <v>12981</v>
      </c>
      <c r="H181" s="261">
        <f t="shared" si="58"/>
        <v>19641</v>
      </c>
    </row>
    <row r="182" spans="1:8" hidden="1" thickTop="1" thickBot="1" x14ac:dyDescent="0.35">
      <c r="A182" s="241" t="str">
        <f t="shared" ref="A182:H182" si="59">A97</f>
        <v>str 11</v>
      </c>
      <c r="B182" s="242" t="str">
        <f t="shared" si="59"/>
        <v>stara cena</v>
      </c>
      <c r="C182" s="242">
        <f t="shared" si="59"/>
        <v>0</v>
      </c>
      <c r="D182" s="242">
        <f t="shared" si="59"/>
        <v>0</v>
      </c>
      <c r="E182" s="242">
        <f t="shared" si="59"/>
        <v>0</v>
      </c>
      <c r="F182" s="242">
        <f t="shared" si="59"/>
        <v>0</v>
      </c>
      <c r="G182" s="242">
        <f t="shared" si="59"/>
        <v>0</v>
      </c>
      <c r="H182" s="243">
        <f t="shared" si="59"/>
        <v>0</v>
      </c>
    </row>
    <row r="183" spans="1:8" ht="14.4" hidden="1" thickBot="1" x14ac:dyDescent="0.35">
      <c r="A183" s="241" t="str">
        <f t="shared" ref="A183:H183" si="60">A98</f>
        <v>Notre Dame Corner 1P</v>
      </c>
      <c r="B183" s="242" t="str">
        <f t="shared" si="60"/>
        <v>stara cena</v>
      </c>
      <c r="C183" s="242">
        <f t="shared" si="60"/>
        <v>0</v>
      </c>
      <c r="D183" s="258">
        <f t="shared" si="60"/>
        <v>0</v>
      </c>
      <c r="E183" s="258">
        <f t="shared" si="60"/>
        <v>5294</v>
      </c>
      <c r="F183" s="258">
        <f t="shared" si="60"/>
        <v>5977</v>
      </c>
      <c r="G183" s="258">
        <f t="shared" si="60"/>
        <v>6832</v>
      </c>
      <c r="H183" s="259">
        <f t="shared" si="60"/>
        <v>7514</v>
      </c>
    </row>
    <row r="184" spans="1:8" ht="14.4" hidden="1" thickBot="1" x14ac:dyDescent="0.35">
      <c r="A184" s="241" t="str">
        <f t="shared" ref="A184:H184" si="61">A99</f>
        <v>Notre Dame Corner 1L</v>
      </c>
      <c r="B184" s="242" t="str">
        <f t="shared" si="61"/>
        <v>stara cena</v>
      </c>
      <c r="C184" s="242">
        <f t="shared" si="61"/>
        <v>0</v>
      </c>
      <c r="D184" s="258">
        <f t="shared" si="61"/>
        <v>0</v>
      </c>
      <c r="E184" s="258">
        <f t="shared" si="61"/>
        <v>5294</v>
      </c>
      <c r="F184" s="258">
        <f t="shared" si="61"/>
        <v>5977</v>
      </c>
      <c r="G184" s="258">
        <f t="shared" si="61"/>
        <v>6832</v>
      </c>
      <c r="H184" s="259">
        <f t="shared" si="61"/>
        <v>7514</v>
      </c>
    </row>
    <row r="185" spans="1:8" ht="14.4" hidden="1" thickBot="1" x14ac:dyDescent="0.35">
      <c r="A185" s="254" t="str">
        <f t="shared" ref="A185:H185" si="62">A100</f>
        <v>Notre Dame Corner R</v>
      </c>
      <c r="B185" s="255" t="str">
        <f t="shared" si="62"/>
        <v>stara cena</v>
      </c>
      <c r="C185" s="255">
        <f t="shared" si="62"/>
        <v>0</v>
      </c>
      <c r="D185" s="260">
        <f t="shared" si="62"/>
        <v>0</v>
      </c>
      <c r="E185" s="260">
        <f t="shared" si="62"/>
        <v>5294</v>
      </c>
      <c r="F185" s="260">
        <f t="shared" si="62"/>
        <v>5977</v>
      </c>
      <c r="G185" s="260">
        <f t="shared" si="62"/>
        <v>6832</v>
      </c>
      <c r="H185" s="261">
        <f t="shared" si="62"/>
        <v>7514</v>
      </c>
    </row>
    <row r="186" spans="1:8" hidden="1" thickTop="1" thickBot="1" x14ac:dyDescent="0.35">
      <c r="A186" s="241" t="str">
        <f t="shared" ref="A186:H186" si="63">A101</f>
        <v>str 12</v>
      </c>
      <c r="B186" s="242">
        <f t="shared" si="63"/>
        <v>0</v>
      </c>
      <c r="C186" s="242">
        <f t="shared" si="63"/>
        <v>0</v>
      </c>
      <c r="D186" s="242">
        <f t="shared" si="63"/>
        <v>0</v>
      </c>
      <c r="E186" s="242">
        <f t="shared" si="63"/>
        <v>0</v>
      </c>
      <c r="F186" s="242">
        <f t="shared" si="63"/>
        <v>0</v>
      </c>
      <c r="G186" s="242">
        <f t="shared" si="63"/>
        <v>0</v>
      </c>
      <c r="H186" s="243">
        <f t="shared" si="63"/>
        <v>0</v>
      </c>
    </row>
    <row r="187" spans="1:8" ht="14.4" hidden="1" thickBot="1" x14ac:dyDescent="0.35">
      <c r="A187" s="241" t="str">
        <f t="shared" ref="A187:H187" si="64">A102</f>
        <v>Rubico 100</v>
      </c>
      <c r="B187" s="242">
        <f t="shared" si="64"/>
        <v>0</v>
      </c>
      <c r="C187" s="242" t="str">
        <f t="shared" si="64"/>
        <v>2,5</v>
      </c>
      <c r="D187" s="252">
        <f t="shared" si="64"/>
        <v>5266</v>
      </c>
      <c r="E187" s="252">
        <f t="shared" si="64"/>
        <v>5673</v>
      </c>
      <c r="F187" s="252">
        <f t="shared" si="64"/>
        <v>6243</v>
      </c>
      <c r="G187" s="252">
        <f t="shared" si="64"/>
        <v>7220</v>
      </c>
      <c r="H187" s="253">
        <f t="shared" si="64"/>
        <v>9908</v>
      </c>
    </row>
    <row r="188" spans="1:8" ht="14.4" hidden="1" thickBot="1" x14ac:dyDescent="0.35">
      <c r="A188" s="241" t="str">
        <f t="shared" ref="A188:H188" si="65">A103</f>
        <v>Rubico 102</v>
      </c>
      <c r="B188" s="242">
        <f t="shared" si="65"/>
        <v>0</v>
      </c>
      <c r="C188" s="242" t="str">
        <f t="shared" si="65"/>
        <v>5,0</v>
      </c>
      <c r="D188" s="252">
        <f t="shared" si="65"/>
        <v>10497</v>
      </c>
      <c r="E188" s="252">
        <f t="shared" si="65"/>
        <v>11310</v>
      </c>
      <c r="F188" s="252">
        <f t="shared" si="65"/>
        <v>12451</v>
      </c>
      <c r="G188" s="252">
        <f t="shared" si="65"/>
        <v>14405</v>
      </c>
      <c r="H188" s="253">
        <f t="shared" si="65"/>
        <v>19781</v>
      </c>
    </row>
    <row r="189" spans="1:8" ht="14.4" hidden="1" thickBot="1" x14ac:dyDescent="0.35">
      <c r="A189" s="241" t="str">
        <f t="shared" ref="A189:H189" si="66">A104</f>
        <v>Rubico BR RIGHT</v>
      </c>
      <c r="B189" s="242">
        <f t="shared" si="66"/>
        <v>0</v>
      </c>
      <c r="C189" s="242" t="str">
        <f t="shared" si="66"/>
        <v>3,9</v>
      </c>
      <c r="D189" s="252">
        <f t="shared" si="66"/>
        <v>7549</v>
      </c>
      <c r="E189" s="252">
        <f t="shared" si="66"/>
        <v>8184</v>
      </c>
      <c r="F189" s="252">
        <f t="shared" si="66"/>
        <v>9074</v>
      </c>
      <c r="G189" s="252">
        <f t="shared" si="66"/>
        <v>10597</v>
      </c>
      <c r="H189" s="253">
        <f t="shared" si="66"/>
        <v>14791</v>
      </c>
    </row>
    <row r="190" spans="1:8" ht="14.4" hidden="1" thickBot="1" x14ac:dyDescent="0.35">
      <c r="A190" s="254" t="str">
        <f t="shared" ref="A190:H190" si="67">A105</f>
        <v>Rubico BR LEFT</v>
      </c>
      <c r="B190" s="255">
        <f t="shared" si="67"/>
        <v>0</v>
      </c>
      <c r="C190" s="255" t="str">
        <f t="shared" si="67"/>
        <v>3,9</v>
      </c>
      <c r="D190" s="256">
        <f t="shared" si="67"/>
        <v>7549</v>
      </c>
      <c r="E190" s="256">
        <f t="shared" si="67"/>
        <v>8184</v>
      </c>
      <c r="F190" s="256">
        <f t="shared" si="67"/>
        <v>9074</v>
      </c>
      <c r="G190" s="256">
        <f t="shared" si="67"/>
        <v>10597</v>
      </c>
      <c r="H190" s="257">
        <f t="shared" si="67"/>
        <v>14791</v>
      </c>
    </row>
    <row r="191" spans="1:8" hidden="1" thickTop="1" thickBot="1" x14ac:dyDescent="0.35">
      <c r="A191" s="241" t="str">
        <f t="shared" ref="A191:H191" si="68">A106</f>
        <v>str 13</v>
      </c>
      <c r="B191" s="242">
        <f t="shared" si="68"/>
        <v>0</v>
      </c>
      <c r="C191" s="242">
        <f t="shared" si="68"/>
        <v>0</v>
      </c>
      <c r="D191" s="242">
        <f t="shared" si="68"/>
        <v>0</v>
      </c>
      <c r="E191" s="242">
        <f t="shared" si="68"/>
        <v>0</v>
      </c>
      <c r="F191" s="242">
        <f t="shared" si="68"/>
        <v>0</v>
      </c>
      <c r="G191" s="242">
        <f t="shared" si="68"/>
        <v>0</v>
      </c>
      <c r="H191" s="243">
        <f t="shared" si="68"/>
        <v>0</v>
      </c>
    </row>
    <row r="192" spans="1:8" ht="14.4" hidden="1" thickBot="1" x14ac:dyDescent="0.35">
      <c r="A192" s="241" t="str">
        <f t="shared" ref="A192:H192" si="69">A107</f>
        <v>Rubico 45</v>
      </c>
      <c r="B192" s="242">
        <f t="shared" si="69"/>
        <v>0</v>
      </c>
      <c r="C192" s="242" t="str">
        <f t="shared" si="69"/>
        <v>2,1</v>
      </c>
      <c r="D192" s="252">
        <f t="shared" si="69"/>
        <v>4543</v>
      </c>
      <c r="E192" s="252">
        <f t="shared" si="69"/>
        <v>4876</v>
      </c>
      <c r="F192" s="252">
        <f t="shared" si="69"/>
        <v>5344</v>
      </c>
      <c r="G192" s="252">
        <f t="shared" si="69"/>
        <v>6145</v>
      </c>
      <c r="H192" s="253">
        <f t="shared" si="69"/>
        <v>8349</v>
      </c>
    </row>
    <row r="193" spans="1:8" ht="14.4" hidden="1" thickBot="1" x14ac:dyDescent="0.35">
      <c r="A193" s="241" t="str">
        <f t="shared" ref="A193:H193" si="70">A108</f>
        <v>Rubico 90</v>
      </c>
      <c r="B193" s="242">
        <f t="shared" si="70"/>
        <v>0</v>
      </c>
      <c r="C193" s="242" t="str">
        <f t="shared" si="70"/>
        <v>1,9</v>
      </c>
      <c r="D193" s="252">
        <f t="shared" si="70"/>
        <v>4756</v>
      </c>
      <c r="E193" s="252">
        <f t="shared" si="70"/>
        <v>5057</v>
      </c>
      <c r="F193" s="252">
        <f t="shared" si="70"/>
        <v>5479</v>
      </c>
      <c r="G193" s="252">
        <f t="shared" si="70"/>
        <v>6202</v>
      </c>
      <c r="H193" s="253">
        <f t="shared" si="70"/>
        <v>8191</v>
      </c>
    </row>
    <row r="194" spans="1:8" ht="14.4" hidden="1" thickBot="1" x14ac:dyDescent="0.35">
      <c r="A194" s="241" t="str">
        <f t="shared" ref="A194:H194" si="71">A109</f>
        <v>Rubico Corner</v>
      </c>
      <c r="B194" s="242">
        <f t="shared" si="71"/>
        <v>0</v>
      </c>
      <c r="C194" s="242" t="str">
        <f t="shared" si="71"/>
        <v>3,7</v>
      </c>
      <c r="D194" s="252">
        <f t="shared" si="71"/>
        <v>9823</v>
      </c>
      <c r="E194" s="252">
        <f t="shared" si="71"/>
        <v>10425</v>
      </c>
      <c r="F194" s="252">
        <f t="shared" si="71"/>
        <v>11269</v>
      </c>
      <c r="G194" s="252">
        <f t="shared" si="71"/>
        <v>12715</v>
      </c>
      <c r="H194" s="253">
        <f t="shared" si="71"/>
        <v>16693</v>
      </c>
    </row>
    <row r="195" spans="1:8" ht="14.4" hidden="1" thickBot="1" x14ac:dyDescent="0.35">
      <c r="A195" s="254" t="str">
        <f t="shared" ref="A195:H195" si="72">A110</f>
        <v>Rubico Square</v>
      </c>
      <c r="B195" s="255">
        <f t="shared" si="72"/>
        <v>0</v>
      </c>
      <c r="C195" s="255" t="str">
        <f t="shared" si="72"/>
        <v>1,5</v>
      </c>
      <c r="D195" s="256">
        <f t="shared" si="72"/>
        <v>4073</v>
      </c>
      <c r="E195" s="256">
        <f t="shared" si="72"/>
        <v>4309</v>
      </c>
      <c r="F195" s="256">
        <f t="shared" si="72"/>
        <v>4640</v>
      </c>
      <c r="G195" s="256">
        <f t="shared" si="72"/>
        <v>5207</v>
      </c>
      <c r="H195" s="257">
        <f t="shared" si="72"/>
        <v>6766</v>
      </c>
    </row>
    <row r="196" spans="1:8" hidden="1" thickTop="1" thickBot="1" x14ac:dyDescent="0.35">
      <c r="A196" s="241" t="str">
        <f t="shared" ref="A196:H196" si="73">A111</f>
        <v>str 14</v>
      </c>
      <c r="B196" s="242">
        <f t="shared" si="73"/>
        <v>0</v>
      </c>
      <c r="C196" s="242">
        <f t="shared" si="73"/>
        <v>0</v>
      </c>
      <c r="D196" s="242">
        <f t="shared" si="73"/>
        <v>0</v>
      </c>
      <c r="E196" s="242">
        <f t="shared" si="73"/>
        <v>0</v>
      </c>
      <c r="F196" s="242">
        <f t="shared" si="73"/>
        <v>0</v>
      </c>
      <c r="G196" s="242">
        <f t="shared" si="73"/>
        <v>0</v>
      </c>
      <c r="H196" s="243">
        <f t="shared" si="73"/>
        <v>0</v>
      </c>
    </row>
    <row r="197" spans="1:8" ht="14.4" hidden="1" thickBot="1" x14ac:dyDescent="0.35">
      <c r="A197" s="241" t="str">
        <f t="shared" ref="A197:H197" si="74">A112</f>
        <v>Rubico BR 100</v>
      </c>
      <c r="B197" s="242">
        <f t="shared" si="74"/>
        <v>0</v>
      </c>
      <c r="C197" s="242" t="str">
        <f t="shared" si="74"/>
        <v>5,2</v>
      </c>
      <c r="D197" s="252">
        <f t="shared" si="74"/>
        <v>9362</v>
      </c>
      <c r="E197" s="252">
        <f t="shared" si="74"/>
        <v>10201</v>
      </c>
      <c r="F197" s="252">
        <f t="shared" si="74"/>
        <v>11376</v>
      </c>
      <c r="G197" s="252">
        <f t="shared" si="74"/>
        <v>13388</v>
      </c>
      <c r="H197" s="253">
        <f t="shared" si="74"/>
        <v>18926</v>
      </c>
    </row>
    <row r="198" spans="1:8" ht="14.4" hidden="1" thickBot="1" x14ac:dyDescent="0.35">
      <c r="A198" s="241" t="str">
        <f t="shared" ref="A198:H198" si="75">A113</f>
        <v>Rubico BR 102</v>
      </c>
      <c r="B198" s="242">
        <f t="shared" si="75"/>
        <v>0</v>
      </c>
      <c r="C198" s="242" t="str">
        <f t="shared" si="75"/>
        <v>7,7</v>
      </c>
      <c r="D198" s="252">
        <f t="shared" si="75"/>
        <v>14445</v>
      </c>
      <c r="E198" s="252">
        <f t="shared" si="75"/>
        <v>15690</v>
      </c>
      <c r="F198" s="252">
        <f t="shared" si="75"/>
        <v>17435</v>
      </c>
      <c r="G198" s="252">
        <f t="shared" si="75"/>
        <v>20424</v>
      </c>
      <c r="H198" s="253">
        <f t="shared" si="75"/>
        <v>28650</v>
      </c>
    </row>
    <row r="199" spans="1:8" ht="14.4" hidden="1" thickBot="1" x14ac:dyDescent="0.35">
      <c r="A199" s="241" t="str">
        <f t="shared" ref="A199:H199" si="76">A114</f>
        <v>Rubico Lounge 100</v>
      </c>
      <c r="B199" s="242">
        <f t="shared" si="76"/>
        <v>0</v>
      </c>
      <c r="C199" s="242" t="str">
        <f t="shared" si="76"/>
        <v>10,4</v>
      </c>
      <c r="D199" s="252">
        <f t="shared" si="76"/>
        <v>12377</v>
      </c>
      <c r="E199" s="252">
        <f t="shared" si="76"/>
        <v>14062</v>
      </c>
      <c r="F199" s="252">
        <f t="shared" si="76"/>
        <v>16423</v>
      </c>
      <c r="G199" s="252">
        <f t="shared" si="76"/>
        <v>20467</v>
      </c>
      <c r="H199" s="253">
        <f t="shared" si="76"/>
        <v>31597</v>
      </c>
    </row>
    <row r="200" spans="1:8" ht="14.4" hidden="1" thickBot="1" x14ac:dyDescent="0.35">
      <c r="A200" s="254" t="str">
        <f t="shared" ref="A200:H200" si="77">A115</f>
        <v>Rubico Lounge 102</v>
      </c>
      <c r="B200" s="255">
        <f t="shared" si="77"/>
        <v>0</v>
      </c>
      <c r="C200" s="255" t="str">
        <f t="shared" si="77"/>
        <v>17,9</v>
      </c>
      <c r="D200" s="256">
        <f t="shared" si="77"/>
        <v>18995</v>
      </c>
      <c r="E200" s="256">
        <f t="shared" si="77"/>
        <v>21900</v>
      </c>
      <c r="F200" s="256">
        <f t="shared" si="77"/>
        <v>25972</v>
      </c>
      <c r="G200" s="256">
        <f t="shared" si="77"/>
        <v>32947</v>
      </c>
      <c r="H200" s="257">
        <f t="shared" si="77"/>
        <v>52141</v>
      </c>
    </row>
    <row r="201" spans="1:8" hidden="1" thickTop="1" thickBot="1" x14ac:dyDescent="0.35">
      <c r="A201" s="241" t="str">
        <f t="shared" ref="A201:H201" si="78">A116</f>
        <v>str 15</v>
      </c>
      <c r="B201" s="242">
        <f t="shared" si="78"/>
        <v>0</v>
      </c>
      <c r="C201" s="242">
        <f t="shared" si="78"/>
        <v>0</v>
      </c>
      <c r="D201" s="242">
        <f t="shared" si="78"/>
        <v>0</v>
      </c>
      <c r="E201" s="242">
        <f t="shared" si="78"/>
        <v>0</v>
      </c>
      <c r="F201" s="242">
        <f t="shared" si="78"/>
        <v>0</v>
      </c>
      <c r="G201" s="242">
        <f t="shared" si="78"/>
        <v>0</v>
      </c>
      <c r="H201" s="243">
        <f t="shared" si="78"/>
        <v>0</v>
      </c>
    </row>
    <row r="202" spans="1:8" ht="14.4" hidden="1" thickBot="1" x14ac:dyDescent="0.35">
      <c r="A202" s="241" t="str">
        <f t="shared" ref="A202:H202" si="79">A117</f>
        <v>Soprano 100</v>
      </c>
      <c r="B202" s="242">
        <f t="shared" si="79"/>
        <v>0</v>
      </c>
      <c r="C202" s="242" t="str">
        <f t="shared" si="79"/>
        <v>4,2</v>
      </c>
      <c r="D202" s="252">
        <f t="shared" si="79"/>
        <v>8027</v>
      </c>
      <c r="E202" s="252">
        <f t="shared" si="79"/>
        <v>8710</v>
      </c>
      <c r="F202" s="252">
        <f t="shared" si="79"/>
        <v>9668</v>
      </c>
      <c r="G202" s="252">
        <f t="shared" si="79"/>
        <v>11310</v>
      </c>
      <c r="H202" s="253">
        <f t="shared" si="79"/>
        <v>15826</v>
      </c>
    </row>
    <row r="203" spans="1:8" ht="14.4" hidden="1" thickBot="1" x14ac:dyDescent="0.35">
      <c r="A203" s="241" t="str">
        <f t="shared" ref="A203:H203" si="80">A118</f>
        <v>Soprano 102</v>
      </c>
      <c r="B203" s="242">
        <f t="shared" si="80"/>
        <v>0</v>
      </c>
      <c r="C203" s="242" t="str">
        <f t="shared" si="80"/>
        <v>5,6</v>
      </c>
      <c r="D203" s="252">
        <f t="shared" si="80"/>
        <v>10785</v>
      </c>
      <c r="E203" s="252">
        <f t="shared" si="80"/>
        <v>11696</v>
      </c>
      <c r="F203" s="252">
        <f t="shared" si="80"/>
        <v>12974</v>
      </c>
      <c r="G203" s="252">
        <f t="shared" si="80"/>
        <v>15162</v>
      </c>
      <c r="H203" s="253">
        <f t="shared" si="80"/>
        <v>21184</v>
      </c>
    </row>
    <row r="204" spans="1:8" ht="14.4" hidden="1" thickBot="1" x14ac:dyDescent="0.35">
      <c r="A204" s="241" t="str">
        <f t="shared" ref="A204:H204" si="81">A119</f>
        <v>Soprano 103</v>
      </c>
      <c r="B204" s="242">
        <f t="shared" si="81"/>
        <v>0</v>
      </c>
      <c r="C204" s="242" t="str">
        <f t="shared" si="81"/>
        <v>7,0</v>
      </c>
      <c r="D204" s="252">
        <f t="shared" si="81"/>
        <v>14553</v>
      </c>
      <c r="E204" s="252">
        <f t="shared" si="81"/>
        <v>15692</v>
      </c>
      <c r="F204" s="252">
        <f t="shared" si="81"/>
        <v>17289</v>
      </c>
      <c r="G204" s="252">
        <f t="shared" si="81"/>
        <v>20025</v>
      </c>
      <c r="H204" s="253">
        <f t="shared" si="81"/>
        <v>27552</v>
      </c>
    </row>
    <row r="205" spans="1:8" ht="14.4" hidden="1" thickBot="1" x14ac:dyDescent="0.35">
      <c r="A205" s="241" t="str">
        <f t="shared" ref="A205:H205" si="82">A120</f>
        <v>Montmartre 100</v>
      </c>
      <c r="B205" s="242">
        <f t="shared" si="82"/>
        <v>0</v>
      </c>
      <c r="C205" s="242" t="str">
        <f t="shared" si="82"/>
        <v>3,3</v>
      </c>
      <c r="D205" s="252">
        <f t="shared" si="82"/>
        <v>6561</v>
      </c>
      <c r="E205" s="252">
        <f t="shared" si="82"/>
        <v>7098</v>
      </c>
      <c r="F205" s="252">
        <f t="shared" si="82"/>
        <v>7851</v>
      </c>
      <c r="G205" s="252">
        <f t="shared" si="82"/>
        <v>9141</v>
      </c>
      <c r="H205" s="253">
        <f t="shared" si="82"/>
        <v>12689</v>
      </c>
    </row>
    <row r="206" spans="1:8" ht="14.4" hidden="1" thickBot="1" x14ac:dyDescent="0.35">
      <c r="A206" s="254" t="str">
        <f t="shared" ref="A206:H206" si="83">A121</f>
        <v>Montmartre 102</v>
      </c>
      <c r="B206" s="255">
        <f t="shared" si="83"/>
        <v>0</v>
      </c>
      <c r="C206" s="255" t="str">
        <f t="shared" si="83"/>
        <v>5,1</v>
      </c>
      <c r="D206" s="256">
        <f t="shared" si="83"/>
        <v>9546</v>
      </c>
      <c r="E206" s="256">
        <f t="shared" si="83"/>
        <v>10368</v>
      </c>
      <c r="F206" s="256">
        <f t="shared" si="83"/>
        <v>11520</v>
      </c>
      <c r="G206" s="256">
        <f t="shared" si="83"/>
        <v>13493</v>
      </c>
      <c r="H206" s="257">
        <f t="shared" si="83"/>
        <v>18924</v>
      </c>
    </row>
    <row r="207" spans="1:8" ht="14.4" hidden="1" thickTop="1" x14ac:dyDescent="0.3"/>
  </sheetData>
  <mergeCells count="6">
    <mergeCell ref="F27:F28"/>
    <mergeCell ref="A1:H1"/>
    <mergeCell ref="A2:H2"/>
    <mergeCell ref="A3:H3"/>
    <mergeCell ref="A7:H7"/>
    <mergeCell ref="A8:H8"/>
  </mergeCells>
  <phoneticPr fontId="38" type="noConversion"/>
  <hyperlinks>
    <hyperlink ref="B12" location="'strana 2'!A1" display="strana 2" xr:uid="{3492FD0A-1701-4D02-AE72-09E176A185B3}"/>
    <hyperlink ref="B15" location="'strana 3'!A1" display="strrana 3-4" xr:uid="{DE79648F-C838-41D5-993F-B014DB5E9483}"/>
    <hyperlink ref="B13" location="'strana 4'!A1" display="strana 4-5" xr:uid="{F0A29284-9C27-4DEA-8716-4C0347546F33}"/>
    <hyperlink ref="B14" location="'strana 6'!A1" display="strana 6" xr:uid="{DDF4A249-8909-4D31-95EB-7A16D83B9675}"/>
    <hyperlink ref="B16" location="'strana 4'!A1" display="strana 4" xr:uid="{9F2B2182-18DA-4D82-B561-555B2694DCDF}"/>
    <hyperlink ref="B21" location="'strana 7'!A1" display="strana 7" xr:uid="{19926B2C-417C-4B05-863E-F1AE2A27C0DA}"/>
    <hyperlink ref="B18" location="'strana 8'!A1" display="strana 8-11" xr:uid="{82A561A9-9958-4C4A-99E0-0132D31D74B9}"/>
    <hyperlink ref="B19" location="'strana 12'!A1" display="strana 12-14" xr:uid="{FF2ECACF-ADAE-42F9-8F31-246439661DE9}"/>
    <hyperlink ref="B20" location="'strana 15'!A1" display="strana 15" xr:uid="{47DD83E0-C441-471C-BCE0-127E88655B47}"/>
    <hyperlink ref="B22" location="'strana 17'!A1" display="strana 17" xr:uid="{EC56F604-75BA-4100-9EF2-FDA5FBD9459A}"/>
    <hyperlink ref="B23" location="'strana 16'!A1" display="strana 16" xr:uid="{645459FA-60F8-47AF-92CB-FAF4EE207B13}"/>
    <hyperlink ref="B11" location="'strana 1'!A1" display="strana 1" xr:uid="{3837E03C-CFB5-4675-BCC5-CB1D6EECCA5B}"/>
    <hyperlink ref="B17" location="'strana 15'!A1" display="strana 15" xr:uid="{A005ADB7-78CD-4542-B441-7FD493E56613}"/>
  </hyperlinks>
  <pageMargins left="0.51181102362204722" right="0.47244094488188981" top="0.74803149606299213" bottom="0.74803149606299213" header="0.31496062992125984" footer="0.31496062992125984"/>
  <pageSetup paperSize="9" scale="73" orientation="portrait" horizontalDpi="4294967295" verticalDpi="4294967295" r:id="rId1"/>
  <headerFooter>
    <oddHeader>&amp;C&amp;12Soft Seating</oddHead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22712-FCBD-4F30-AF99-F396BBF2C50E}">
  <sheetPr codeName="List3">
    <pageSetUpPr fitToPage="1"/>
  </sheetPr>
  <dimension ref="A1:I57"/>
  <sheetViews>
    <sheetView zoomScale="90" zoomScaleNormal="90" zoomScaleSheetLayoutView="90" workbookViewId="0">
      <selection activeCell="C2" sqref="C2:C9"/>
    </sheetView>
  </sheetViews>
  <sheetFormatPr defaultColWidth="9" defaultRowHeight="13.8" x14ac:dyDescent="0.3"/>
  <cols>
    <col min="1" max="1" width="2.44140625" style="12" customWidth="1"/>
    <col min="2" max="2" width="19.21875" customWidth="1"/>
    <col min="3" max="3" width="50.77734375" customWidth="1"/>
    <col min="4" max="9" width="10.77734375" customWidth="1"/>
  </cols>
  <sheetData>
    <row r="1" spans="1:9" ht="18" customHeight="1" x14ac:dyDescent="0.3">
      <c r="A1" s="408" t="s">
        <v>366</v>
      </c>
      <c r="B1" s="211" t="s">
        <v>349</v>
      </c>
      <c r="C1" s="73"/>
      <c r="D1" s="100">
        <v>0</v>
      </c>
      <c r="E1" s="100" t="s">
        <v>270</v>
      </c>
      <c r="F1" s="100" t="s">
        <v>271</v>
      </c>
      <c r="G1" s="100" t="s">
        <v>64</v>
      </c>
      <c r="H1" s="104" t="s">
        <v>22</v>
      </c>
      <c r="I1" s="101"/>
    </row>
    <row r="2" spans="1:9" ht="14.25" customHeight="1" x14ac:dyDescent="0.3">
      <c r="A2" s="409"/>
      <c r="B2" s="400"/>
      <c r="C2" s="401" t="s">
        <v>498</v>
      </c>
      <c r="D2" s="415" t="s">
        <v>526</v>
      </c>
      <c r="E2" s="412"/>
      <c r="F2" s="412"/>
      <c r="G2" s="412"/>
      <c r="H2" s="412"/>
      <c r="I2" s="413"/>
    </row>
    <row r="3" spans="1:9" ht="18" customHeight="1" x14ac:dyDescent="0.3">
      <c r="A3" s="409"/>
      <c r="B3" s="400"/>
      <c r="C3" s="401"/>
      <c r="D3" s="174" t="s">
        <v>27</v>
      </c>
      <c r="E3" s="152">
        <f>'obsah 1'!E125*'obsah 1'!D5</f>
        <v>8991</v>
      </c>
      <c r="F3" s="134">
        <f>'obsah 1'!F125*'obsah 1'!D5</f>
        <v>9310</v>
      </c>
      <c r="G3" s="134">
        <f>'obsah 1'!G125*'obsah 1'!D5</f>
        <v>9857</v>
      </c>
      <c r="H3" s="134">
        <f>'obsah 1'!H125*'obsah 1'!D5</f>
        <v>11363</v>
      </c>
      <c r="I3" s="120"/>
    </row>
    <row r="4" spans="1:9" ht="14.25" customHeight="1" x14ac:dyDescent="0.3">
      <c r="A4" s="409"/>
      <c r="B4" s="400"/>
      <c r="C4" s="401"/>
      <c r="D4" s="43"/>
      <c r="E4" s="27"/>
      <c r="F4" s="27"/>
      <c r="G4" s="28"/>
      <c r="H4" s="92"/>
      <c r="I4" s="150">
        <v>8380</v>
      </c>
    </row>
    <row r="5" spans="1:9" ht="14.25" customHeight="1" x14ac:dyDescent="0.3">
      <c r="A5" s="409"/>
      <c r="B5" s="400"/>
      <c r="C5" s="401"/>
      <c r="D5" s="403" t="s">
        <v>12</v>
      </c>
      <c r="E5" s="403"/>
      <c r="F5" s="403"/>
      <c r="G5" s="403" t="s">
        <v>13</v>
      </c>
      <c r="H5" s="403"/>
      <c r="I5" s="404"/>
    </row>
    <row r="6" spans="1:9" ht="14.25" customHeight="1" x14ac:dyDescent="0.3">
      <c r="A6" s="409"/>
      <c r="B6" s="400"/>
      <c r="C6" s="401"/>
      <c r="D6" s="98" t="s">
        <v>14</v>
      </c>
      <c r="E6" s="414" t="s">
        <v>298</v>
      </c>
      <c r="F6" s="414"/>
      <c r="G6" s="157" t="s">
        <v>15</v>
      </c>
      <c r="H6" s="158"/>
      <c r="I6" s="149">
        <v>87.5</v>
      </c>
    </row>
    <row r="7" spans="1:9" ht="14.25" customHeight="1" x14ac:dyDescent="0.3">
      <c r="A7" s="409"/>
      <c r="B7" s="400"/>
      <c r="C7" s="401"/>
      <c r="D7" s="98" t="s">
        <v>16</v>
      </c>
      <c r="E7" s="414" t="s">
        <v>285</v>
      </c>
      <c r="F7" s="414"/>
      <c r="G7" s="157" t="s">
        <v>17</v>
      </c>
      <c r="H7" s="158"/>
      <c r="I7" s="149">
        <v>62.5</v>
      </c>
    </row>
    <row r="8" spans="1:9" ht="14.25" customHeight="1" x14ac:dyDescent="0.3">
      <c r="A8" s="409"/>
      <c r="B8" s="400"/>
      <c r="C8" s="401"/>
      <c r="D8" s="98" t="s">
        <v>18</v>
      </c>
      <c r="E8" s="98"/>
      <c r="F8" s="136">
        <v>1</v>
      </c>
      <c r="G8" s="157" t="s">
        <v>19</v>
      </c>
      <c r="H8" s="158"/>
      <c r="I8" s="149">
        <v>41</v>
      </c>
    </row>
    <row r="9" spans="1:9" ht="14.25" customHeight="1" x14ac:dyDescent="0.3">
      <c r="A9" s="409"/>
      <c r="B9" s="400"/>
      <c r="C9" s="401"/>
      <c r="D9" s="405"/>
      <c r="E9" s="405"/>
      <c r="F9" s="176"/>
      <c r="G9" s="98" t="s">
        <v>20</v>
      </c>
      <c r="H9" s="136"/>
      <c r="I9" s="149">
        <v>46.5</v>
      </c>
    </row>
    <row r="10" spans="1:9" ht="14.25" customHeight="1" thickBot="1" x14ac:dyDescent="0.35">
      <c r="A10" s="410"/>
      <c r="B10" s="159" t="s">
        <v>242</v>
      </c>
      <c r="C10" s="194"/>
      <c r="D10" s="406"/>
      <c r="E10" s="406"/>
      <c r="F10" s="407"/>
      <c r="G10" s="166" t="s">
        <v>299</v>
      </c>
      <c r="H10" s="167"/>
      <c r="I10" s="168" t="s">
        <v>234</v>
      </c>
    </row>
    <row r="11" spans="1:9" ht="10.199999999999999" customHeight="1" thickBot="1" x14ac:dyDescent="0.35">
      <c r="A11" s="11"/>
      <c r="B11" s="190"/>
      <c r="C11" s="4"/>
      <c r="D11" s="305"/>
      <c r="E11" s="11"/>
      <c r="F11" s="11"/>
      <c r="G11" s="11"/>
      <c r="H11" s="11"/>
      <c r="I11" s="11"/>
    </row>
    <row r="12" spans="1:9" ht="18" customHeight="1" x14ac:dyDescent="0.3">
      <c r="A12" s="408" t="s">
        <v>366</v>
      </c>
      <c r="B12" s="211" t="s">
        <v>350</v>
      </c>
      <c r="C12" s="73"/>
      <c r="D12" s="303">
        <v>0</v>
      </c>
      <c r="E12" s="304" t="s">
        <v>270</v>
      </c>
      <c r="F12" s="100" t="s">
        <v>271</v>
      </c>
      <c r="G12" s="100" t="s">
        <v>64</v>
      </c>
      <c r="H12" s="104" t="s">
        <v>22</v>
      </c>
      <c r="I12" s="101"/>
    </row>
    <row r="13" spans="1:9" ht="14.25" customHeight="1" x14ac:dyDescent="0.3">
      <c r="A13" s="409"/>
      <c r="B13" s="402"/>
      <c r="C13" s="401" t="s">
        <v>429</v>
      </c>
      <c r="D13" s="416" t="s">
        <v>526</v>
      </c>
      <c r="E13" s="412"/>
      <c r="F13" s="412"/>
      <c r="G13" s="412"/>
      <c r="H13" s="412"/>
      <c r="I13" s="413"/>
    </row>
    <row r="14" spans="1:9" ht="18" customHeight="1" x14ac:dyDescent="0.3">
      <c r="A14" s="409"/>
      <c r="B14" s="402"/>
      <c r="C14" s="401"/>
      <c r="D14" s="174" t="s">
        <v>27</v>
      </c>
      <c r="E14" s="152">
        <f>'obsah 1'!E126*'obsah 1'!D5</f>
        <v>8991</v>
      </c>
      <c r="F14" s="134">
        <f>'obsah 1'!F126*'obsah 1'!D5</f>
        <v>9310</v>
      </c>
      <c r="G14" s="134">
        <f>'obsah 1'!G126*'obsah 1'!D5</f>
        <v>9857</v>
      </c>
      <c r="H14" s="134">
        <f>'obsah 1'!H126*'obsah 1'!D5</f>
        <v>11363</v>
      </c>
      <c r="I14" s="120"/>
    </row>
    <row r="15" spans="1:9" ht="14.25" customHeight="1" x14ac:dyDescent="0.3">
      <c r="A15" s="409"/>
      <c r="B15" s="402"/>
      <c r="C15" s="401"/>
      <c r="D15" s="43"/>
      <c r="E15" s="27">
        <v>6222</v>
      </c>
      <c r="F15" s="27">
        <v>6260</v>
      </c>
      <c r="G15" s="28">
        <v>6641</v>
      </c>
      <c r="H15" s="92">
        <v>7388</v>
      </c>
      <c r="I15" s="150">
        <v>7388</v>
      </c>
    </row>
    <row r="16" spans="1:9" ht="14.25" customHeight="1" x14ac:dyDescent="0.3">
      <c r="A16" s="409"/>
      <c r="B16" s="402"/>
      <c r="C16" s="401"/>
      <c r="D16" s="403" t="s">
        <v>12</v>
      </c>
      <c r="E16" s="403"/>
      <c r="F16" s="403"/>
      <c r="G16" s="403" t="s">
        <v>13</v>
      </c>
      <c r="H16" s="403"/>
      <c r="I16" s="404"/>
    </row>
    <row r="17" spans="1:9" ht="14.25" customHeight="1" x14ac:dyDescent="0.3">
      <c r="A17" s="409"/>
      <c r="B17" s="402"/>
      <c r="C17" s="401"/>
      <c r="D17" s="98" t="s">
        <v>14</v>
      </c>
      <c r="E17" s="414" t="s">
        <v>298</v>
      </c>
      <c r="F17" s="414"/>
      <c r="G17" s="157" t="s">
        <v>15</v>
      </c>
      <c r="H17" s="158"/>
      <c r="I17" s="149">
        <v>87.5</v>
      </c>
    </row>
    <row r="18" spans="1:9" ht="14.25" customHeight="1" x14ac:dyDescent="0.3">
      <c r="A18" s="409"/>
      <c r="B18" s="402"/>
      <c r="C18" s="401"/>
      <c r="D18" s="98" t="s">
        <v>16</v>
      </c>
      <c r="E18" s="414" t="s">
        <v>285</v>
      </c>
      <c r="F18" s="414"/>
      <c r="G18" s="157" t="s">
        <v>17</v>
      </c>
      <c r="H18" s="158"/>
      <c r="I18" s="149">
        <v>62.5</v>
      </c>
    </row>
    <row r="19" spans="1:9" ht="14.25" customHeight="1" x14ac:dyDescent="0.3">
      <c r="A19" s="409"/>
      <c r="B19" s="402"/>
      <c r="C19" s="401"/>
      <c r="D19" s="98" t="s">
        <v>18</v>
      </c>
      <c r="E19" s="98"/>
      <c r="F19" s="136">
        <v>1</v>
      </c>
      <c r="G19" s="157" t="s">
        <v>19</v>
      </c>
      <c r="H19" s="158"/>
      <c r="I19" s="149">
        <v>41</v>
      </c>
    </row>
    <row r="20" spans="1:9" ht="14.25" customHeight="1" x14ac:dyDescent="0.3">
      <c r="A20" s="409"/>
      <c r="B20" s="402"/>
      <c r="C20" s="401"/>
      <c r="D20" s="405"/>
      <c r="E20" s="405"/>
      <c r="F20" s="176"/>
      <c r="G20" s="98" t="s">
        <v>20</v>
      </c>
      <c r="H20" s="136"/>
      <c r="I20" s="149">
        <v>46.5</v>
      </c>
    </row>
    <row r="21" spans="1:9" ht="14.25" customHeight="1" thickBot="1" x14ac:dyDescent="0.35">
      <c r="A21" s="410"/>
      <c r="B21" s="159" t="s">
        <v>242</v>
      </c>
      <c r="C21" s="194"/>
      <c r="D21" s="406"/>
      <c r="E21" s="406"/>
      <c r="F21" s="407"/>
      <c r="G21" s="166" t="s">
        <v>299</v>
      </c>
      <c r="H21" s="167"/>
      <c r="I21" s="168" t="s">
        <v>234</v>
      </c>
    </row>
    <row r="22" spans="1:9" ht="10.199999999999999" customHeight="1" thickBot="1" x14ac:dyDescent="0.35">
      <c r="A22" s="11"/>
      <c r="B22" s="69"/>
      <c r="C22" s="4"/>
      <c r="D22" s="11"/>
      <c r="E22" s="11"/>
      <c r="F22" s="11"/>
      <c r="G22" s="11"/>
      <c r="H22" s="11"/>
      <c r="I22" s="11"/>
    </row>
    <row r="23" spans="1:9" ht="18" customHeight="1" x14ac:dyDescent="0.3">
      <c r="A23" s="408" t="s">
        <v>366</v>
      </c>
      <c r="B23" s="211" t="s">
        <v>351</v>
      </c>
      <c r="C23" s="73"/>
      <c r="D23" s="100">
        <v>0</v>
      </c>
      <c r="E23" s="100" t="s">
        <v>270</v>
      </c>
      <c r="F23" s="100" t="s">
        <v>271</v>
      </c>
      <c r="G23" s="100" t="s">
        <v>64</v>
      </c>
      <c r="H23" s="104" t="s">
        <v>22</v>
      </c>
      <c r="I23" s="101"/>
    </row>
    <row r="24" spans="1:9" ht="14.25" customHeight="1" x14ac:dyDescent="0.3">
      <c r="A24" s="409"/>
      <c r="B24" s="400"/>
      <c r="C24" s="401" t="s">
        <v>430</v>
      </c>
      <c r="D24" s="411" t="s">
        <v>526</v>
      </c>
      <c r="E24" s="412"/>
      <c r="F24" s="412"/>
      <c r="G24" s="412"/>
      <c r="H24" s="412"/>
      <c r="I24" s="413"/>
    </row>
    <row r="25" spans="1:9" ht="18" customHeight="1" x14ac:dyDescent="0.3">
      <c r="A25" s="409"/>
      <c r="B25" s="400"/>
      <c r="C25" s="401"/>
      <c r="D25" s="174" t="s">
        <v>27</v>
      </c>
      <c r="E25" s="134">
        <f>'obsah 1'!E127*'obsah 1'!D5</f>
        <v>8991</v>
      </c>
      <c r="F25" s="134">
        <f>'obsah 1'!F127*'obsah 1'!D5</f>
        <v>9310</v>
      </c>
      <c r="G25" s="134">
        <f>'obsah 1'!G127*'obsah 1'!D5</f>
        <v>9857</v>
      </c>
      <c r="H25" s="134">
        <f>'obsah 1'!H127*'obsah 1'!D5</f>
        <v>11363</v>
      </c>
      <c r="I25" s="120"/>
    </row>
    <row r="26" spans="1:9" ht="14.25" customHeight="1" x14ac:dyDescent="0.3">
      <c r="A26" s="409"/>
      <c r="B26" s="400"/>
      <c r="C26" s="401"/>
      <c r="D26" s="27"/>
      <c r="E26" s="27">
        <v>6222</v>
      </c>
      <c r="F26" s="27">
        <v>6260</v>
      </c>
      <c r="G26" s="28">
        <v>6641</v>
      </c>
      <c r="H26" s="92">
        <v>7388</v>
      </c>
      <c r="I26" s="150">
        <v>7388</v>
      </c>
    </row>
    <row r="27" spans="1:9" ht="14.25" customHeight="1" x14ac:dyDescent="0.3">
      <c r="A27" s="409"/>
      <c r="B27" s="400"/>
      <c r="C27" s="401"/>
      <c r="D27" s="403" t="s">
        <v>12</v>
      </c>
      <c r="E27" s="403"/>
      <c r="F27" s="403"/>
      <c r="G27" s="403" t="s">
        <v>13</v>
      </c>
      <c r="H27" s="403"/>
      <c r="I27" s="404"/>
    </row>
    <row r="28" spans="1:9" ht="14.25" customHeight="1" x14ac:dyDescent="0.3">
      <c r="A28" s="409"/>
      <c r="B28" s="400"/>
      <c r="C28" s="401"/>
      <c r="D28" s="98" t="s">
        <v>14</v>
      </c>
      <c r="E28" s="414" t="s">
        <v>298</v>
      </c>
      <c r="F28" s="414"/>
      <c r="G28" s="157" t="s">
        <v>15</v>
      </c>
      <c r="H28" s="158"/>
      <c r="I28" s="149">
        <v>87.5</v>
      </c>
    </row>
    <row r="29" spans="1:9" ht="14.25" customHeight="1" x14ac:dyDescent="0.3">
      <c r="A29" s="409"/>
      <c r="B29" s="400"/>
      <c r="C29" s="401"/>
      <c r="D29" s="98" t="s">
        <v>16</v>
      </c>
      <c r="E29" s="414" t="s">
        <v>285</v>
      </c>
      <c r="F29" s="414"/>
      <c r="G29" s="157" t="s">
        <v>17</v>
      </c>
      <c r="H29" s="158"/>
      <c r="I29" s="149">
        <v>62.5</v>
      </c>
    </row>
    <row r="30" spans="1:9" ht="14.25" customHeight="1" x14ac:dyDescent="0.3">
      <c r="A30" s="409"/>
      <c r="B30" s="400"/>
      <c r="C30" s="401"/>
      <c r="D30" s="98" t="s">
        <v>18</v>
      </c>
      <c r="E30" s="98"/>
      <c r="F30" s="136">
        <v>1</v>
      </c>
      <c r="G30" s="157" t="s">
        <v>19</v>
      </c>
      <c r="H30" s="158"/>
      <c r="I30" s="149">
        <v>41</v>
      </c>
    </row>
    <row r="31" spans="1:9" ht="14.25" customHeight="1" x14ac:dyDescent="0.3">
      <c r="A31" s="409"/>
      <c r="B31" s="400"/>
      <c r="C31" s="401"/>
      <c r="D31" s="405"/>
      <c r="E31" s="405"/>
      <c r="F31" s="176"/>
      <c r="G31" s="98" t="s">
        <v>20</v>
      </c>
      <c r="H31" s="136"/>
      <c r="I31" s="149">
        <v>46.5</v>
      </c>
    </row>
    <row r="32" spans="1:9" ht="14.25" customHeight="1" thickBot="1" x14ac:dyDescent="0.35">
      <c r="A32" s="410"/>
      <c r="B32" s="159" t="s">
        <v>242</v>
      </c>
      <c r="C32" s="194"/>
      <c r="D32" s="406"/>
      <c r="E32" s="406"/>
      <c r="F32" s="407"/>
      <c r="G32" s="166" t="s">
        <v>299</v>
      </c>
      <c r="H32" s="167"/>
      <c r="I32" s="168" t="s">
        <v>234</v>
      </c>
    </row>
    <row r="33" spans="1:9" ht="10.199999999999999" customHeight="1" thickBot="1" x14ac:dyDescent="0.35"/>
    <row r="34" spans="1:9" ht="18" customHeight="1" x14ac:dyDescent="0.3">
      <c r="A34" s="408" t="s">
        <v>366</v>
      </c>
      <c r="B34" s="211" t="s">
        <v>369</v>
      </c>
      <c r="C34" s="73"/>
      <c r="D34" s="100">
        <v>0</v>
      </c>
      <c r="E34" s="100" t="s">
        <v>270</v>
      </c>
      <c r="F34" s="100" t="s">
        <v>271</v>
      </c>
      <c r="G34" s="100" t="s">
        <v>64</v>
      </c>
      <c r="H34" s="104" t="s">
        <v>22</v>
      </c>
      <c r="I34" s="101"/>
    </row>
    <row r="35" spans="1:9" ht="14.25" customHeight="1" x14ac:dyDescent="0.3">
      <c r="A35" s="409"/>
      <c r="B35" s="400"/>
      <c r="C35" s="401" t="s">
        <v>491</v>
      </c>
      <c r="D35" s="411" t="s">
        <v>526</v>
      </c>
      <c r="E35" s="412"/>
      <c r="F35" s="412"/>
      <c r="G35" s="412"/>
      <c r="H35" s="412"/>
      <c r="I35" s="413"/>
    </row>
    <row r="36" spans="1:9" ht="18" customHeight="1" x14ac:dyDescent="0.3">
      <c r="A36" s="409"/>
      <c r="B36" s="400"/>
      <c r="C36" s="401"/>
      <c r="D36" s="174" t="s">
        <v>27</v>
      </c>
      <c r="E36" s="134">
        <f>'obsah 1'!E128*'obsah 1'!D5</f>
        <v>10082</v>
      </c>
      <c r="F36" s="134">
        <f>'obsah 1'!F128*'obsah 1'!D5</f>
        <v>10401</v>
      </c>
      <c r="G36" s="134">
        <f>'obsah 1'!G128*'obsah 1'!D5</f>
        <v>10948</v>
      </c>
      <c r="H36" s="134">
        <f>'obsah 1'!H128*'obsah 1'!D5</f>
        <v>12454</v>
      </c>
      <c r="I36" s="120"/>
    </row>
    <row r="37" spans="1:9" ht="14.25" customHeight="1" x14ac:dyDescent="0.3">
      <c r="A37" s="409"/>
      <c r="B37" s="400"/>
      <c r="C37" s="401"/>
      <c r="D37" s="27"/>
      <c r="E37" s="27">
        <v>6222</v>
      </c>
      <c r="F37" s="27">
        <v>6260</v>
      </c>
      <c r="G37" s="28">
        <v>6641</v>
      </c>
      <c r="H37" s="92">
        <v>7388</v>
      </c>
      <c r="I37" s="150">
        <v>7388</v>
      </c>
    </row>
    <row r="38" spans="1:9" ht="14.25" customHeight="1" x14ac:dyDescent="0.3">
      <c r="A38" s="409"/>
      <c r="B38" s="400"/>
      <c r="C38" s="401"/>
      <c r="D38" s="403" t="s">
        <v>12</v>
      </c>
      <c r="E38" s="403"/>
      <c r="F38" s="403"/>
      <c r="G38" s="403" t="s">
        <v>13</v>
      </c>
      <c r="H38" s="403"/>
      <c r="I38" s="404"/>
    </row>
    <row r="39" spans="1:9" ht="14.25" customHeight="1" x14ac:dyDescent="0.3">
      <c r="A39" s="409"/>
      <c r="B39" s="400"/>
      <c r="C39" s="401"/>
      <c r="D39" s="98" t="s">
        <v>14</v>
      </c>
      <c r="E39" s="414" t="s">
        <v>311</v>
      </c>
      <c r="F39" s="414"/>
      <c r="G39" s="157" t="s">
        <v>15</v>
      </c>
      <c r="H39" s="158"/>
      <c r="I39" s="149">
        <v>88</v>
      </c>
    </row>
    <row r="40" spans="1:9" ht="14.25" customHeight="1" x14ac:dyDescent="0.3">
      <c r="A40" s="409"/>
      <c r="B40" s="400"/>
      <c r="C40" s="401"/>
      <c r="D40" s="98" t="s">
        <v>16</v>
      </c>
      <c r="E40" s="414" t="s">
        <v>285</v>
      </c>
      <c r="F40" s="414"/>
      <c r="G40" s="157" t="s">
        <v>17</v>
      </c>
      <c r="H40" s="158"/>
      <c r="I40" s="149">
        <v>62.5</v>
      </c>
    </row>
    <row r="41" spans="1:9" ht="14.25" customHeight="1" x14ac:dyDescent="0.3">
      <c r="A41" s="409"/>
      <c r="B41" s="400"/>
      <c r="C41" s="401"/>
      <c r="D41" s="98" t="s">
        <v>18</v>
      </c>
      <c r="E41" s="98"/>
      <c r="F41" s="136">
        <v>1</v>
      </c>
      <c r="G41" s="157" t="s">
        <v>19</v>
      </c>
      <c r="H41" s="158"/>
      <c r="I41" s="149">
        <v>41</v>
      </c>
    </row>
    <row r="42" spans="1:9" ht="14.25" customHeight="1" x14ac:dyDescent="0.3">
      <c r="A42" s="409"/>
      <c r="B42" s="400"/>
      <c r="C42" s="401"/>
      <c r="D42" s="405"/>
      <c r="E42" s="405"/>
      <c r="F42" s="176"/>
      <c r="G42" s="98" t="s">
        <v>20</v>
      </c>
      <c r="H42" s="136"/>
      <c r="I42" s="149">
        <v>45</v>
      </c>
    </row>
    <row r="43" spans="1:9" ht="14.25" customHeight="1" thickBot="1" x14ac:dyDescent="0.35">
      <c r="A43" s="410"/>
      <c r="B43" s="159" t="s">
        <v>242</v>
      </c>
      <c r="C43" s="194"/>
      <c r="D43" s="406"/>
      <c r="E43" s="406"/>
      <c r="F43" s="407"/>
      <c r="G43" s="166" t="s">
        <v>299</v>
      </c>
      <c r="H43" s="167"/>
      <c r="I43" s="168" t="s">
        <v>234</v>
      </c>
    </row>
    <row r="44" spans="1:9" ht="10.199999999999999" customHeight="1" thickBot="1" x14ac:dyDescent="0.35"/>
    <row r="45" spans="1:9" ht="18" customHeight="1" x14ac:dyDescent="0.3">
      <c r="A45" s="408" t="s">
        <v>366</v>
      </c>
      <c r="B45" s="417" t="s">
        <v>352</v>
      </c>
      <c r="C45" s="418"/>
      <c r="D45" s="100">
        <v>0</v>
      </c>
      <c r="E45" s="100" t="s">
        <v>270</v>
      </c>
      <c r="F45" s="100" t="s">
        <v>271</v>
      </c>
      <c r="G45" s="100" t="s">
        <v>64</v>
      </c>
      <c r="H45" s="104" t="s">
        <v>22</v>
      </c>
      <c r="I45" s="101"/>
    </row>
    <row r="46" spans="1:9" ht="14.25" customHeight="1" x14ac:dyDescent="0.3">
      <c r="A46" s="409"/>
      <c r="B46" s="400"/>
      <c r="C46" s="401" t="s">
        <v>492</v>
      </c>
      <c r="D46" s="411" t="s">
        <v>526</v>
      </c>
      <c r="E46" s="412"/>
      <c r="F46" s="412"/>
      <c r="G46" s="412"/>
      <c r="H46" s="412"/>
      <c r="I46" s="413"/>
    </row>
    <row r="47" spans="1:9" ht="18" customHeight="1" x14ac:dyDescent="0.3">
      <c r="A47" s="409"/>
      <c r="B47" s="400"/>
      <c r="C47" s="401"/>
      <c r="D47" s="174" t="s">
        <v>27</v>
      </c>
      <c r="E47" s="134">
        <f>'obsah 1'!E129*'obsah 1'!D5</f>
        <v>10082</v>
      </c>
      <c r="F47" s="134">
        <f>'obsah 1'!F129*'obsah 1'!D5</f>
        <v>10401</v>
      </c>
      <c r="G47" s="134">
        <f>'obsah 1'!G129*'obsah 1'!D5</f>
        <v>10948</v>
      </c>
      <c r="H47" s="134">
        <f>'obsah 1'!H129*'obsah 1'!D5</f>
        <v>12454</v>
      </c>
      <c r="I47" s="120"/>
    </row>
    <row r="48" spans="1:9" ht="14.25" customHeight="1" x14ac:dyDescent="0.3">
      <c r="A48" s="409"/>
      <c r="B48" s="400"/>
      <c r="C48" s="401"/>
      <c r="D48" s="43"/>
      <c r="E48" s="43">
        <v>6222</v>
      </c>
      <c r="F48" s="43">
        <v>6260</v>
      </c>
      <c r="G48" s="94">
        <v>6641</v>
      </c>
      <c r="H48" s="92">
        <v>7388</v>
      </c>
      <c r="I48" s="150">
        <v>7388</v>
      </c>
    </row>
    <row r="49" spans="1:9" ht="14.25" customHeight="1" x14ac:dyDescent="0.3">
      <c r="A49" s="409"/>
      <c r="B49" s="400"/>
      <c r="C49" s="401"/>
      <c r="D49" s="403" t="s">
        <v>12</v>
      </c>
      <c r="E49" s="403"/>
      <c r="F49" s="403"/>
      <c r="G49" s="403" t="s">
        <v>13</v>
      </c>
      <c r="H49" s="403"/>
      <c r="I49" s="404"/>
    </row>
    <row r="50" spans="1:9" ht="14.25" customHeight="1" x14ac:dyDescent="0.3">
      <c r="A50" s="409"/>
      <c r="B50" s="400"/>
      <c r="C50" s="401"/>
      <c r="D50" s="98" t="s">
        <v>14</v>
      </c>
      <c r="E50" s="414" t="s">
        <v>286</v>
      </c>
      <c r="F50" s="414"/>
      <c r="G50" s="157" t="s">
        <v>15</v>
      </c>
      <c r="H50" s="158"/>
      <c r="I50" s="149">
        <v>88</v>
      </c>
    </row>
    <row r="51" spans="1:9" ht="14.25" customHeight="1" x14ac:dyDescent="0.3">
      <c r="A51" s="409"/>
      <c r="B51" s="400"/>
      <c r="C51" s="401"/>
      <c r="D51" s="98" t="s">
        <v>16</v>
      </c>
      <c r="E51" s="414" t="s">
        <v>285</v>
      </c>
      <c r="F51" s="414"/>
      <c r="G51" s="157" t="s">
        <v>17</v>
      </c>
      <c r="H51" s="158"/>
      <c r="I51" s="149">
        <v>62.5</v>
      </c>
    </row>
    <row r="52" spans="1:9" ht="14.25" customHeight="1" x14ac:dyDescent="0.3">
      <c r="A52" s="409"/>
      <c r="B52" s="400"/>
      <c r="C52" s="401"/>
      <c r="D52" s="98" t="s">
        <v>18</v>
      </c>
      <c r="E52" s="98"/>
      <c r="F52" s="136">
        <v>1</v>
      </c>
      <c r="G52" s="157" t="s">
        <v>19</v>
      </c>
      <c r="H52" s="158"/>
      <c r="I52" s="149">
        <v>41</v>
      </c>
    </row>
    <row r="53" spans="1:9" ht="14.25" customHeight="1" x14ac:dyDescent="0.3">
      <c r="A53" s="409"/>
      <c r="B53" s="400"/>
      <c r="C53" s="401"/>
      <c r="D53" s="405"/>
      <c r="E53" s="405"/>
      <c r="F53" s="176"/>
      <c r="G53" s="98" t="s">
        <v>20</v>
      </c>
      <c r="H53" s="136"/>
      <c r="I53" s="149">
        <v>45</v>
      </c>
    </row>
    <row r="54" spans="1:9" ht="14.25" customHeight="1" thickBot="1" x14ac:dyDescent="0.35">
      <c r="A54" s="410"/>
      <c r="B54" s="159" t="s">
        <v>242</v>
      </c>
      <c r="C54" s="194"/>
      <c r="D54" s="406"/>
      <c r="E54" s="406"/>
      <c r="F54" s="406"/>
      <c r="G54" s="166" t="s">
        <v>299</v>
      </c>
      <c r="H54" s="167"/>
      <c r="I54" s="168" t="s">
        <v>234</v>
      </c>
    </row>
    <row r="55" spans="1:9" ht="13.5" customHeight="1" x14ac:dyDescent="0.3">
      <c r="B55" s="376" t="s">
        <v>542</v>
      </c>
      <c r="C55" s="29"/>
      <c r="D55" s="133"/>
      <c r="E55" s="46"/>
      <c r="F55" s="29"/>
    </row>
    <row r="56" spans="1:9" x14ac:dyDescent="0.3">
      <c r="B56" s="46"/>
      <c r="C56" s="29"/>
      <c r="D56" s="133"/>
      <c r="E56" s="46"/>
      <c r="F56" s="29"/>
    </row>
    <row r="57" spans="1:9" ht="14.4" x14ac:dyDescent="0.3">
      <c r="B57" s="156"/>
      <c r="C57" s="156"/>
      <c r="D57" s="156"/>
    </row>
  </sheetData>
  <mergeCells count="51">
    <mergeCell ref="A45:A54"/>
    <mergeCell ref="D46:I46"/>
    <mergeCell ref="D49:F49"/>
    <mergeCell ref="G49:I49"/>
    <mergeCell ref="E50:F50"/>
    <mergeCell ref="E51:F51"/>
    <mergeCell ref="D53:E53"/>
    <mergeCell ref="D54:F54"/>
    <mergeCell ref="B45:C45"/>
    <mergeCell ref="B46:B53"/>
    <mergeCell ref="C46:C53"/>
    <mergeCell ref="A34:A43"/>
    <mergeCell ref="B35:B42"/>
    <mergeCell ref="C35:C42"/>
    <mergeCell ref="E39:F39"/>
    <mergeCell ref="E40:F40"/>
    <mergeCell ref="D42:E42"/>
    <mergeCell ref="D43:F43"/>
    <mergeCell ref="D35:I35"/>
    <mergeCell ref="D38:F38"/>
    <mergeCell ref="G38:I38"/>
    <mergeCell ref="A23:A32"/>
    <mergeCell ref="D24:I24"/>
    <mergeCell ref="E28:F28"/>
    <mergeCell ref="E29:F29"/>
    <mergeCell ref="E6:F6"/>
    <mergeCell ref="E7:F7"/>
    <mergeCell ref="E17:F17"/>
    <mergeCell ref="E18:F18"/>
    <mergeCell ref="A1:A10"/>
    <mergeCell ref="A12:A21"/>
    <mergeCell ref="D2:I2"/>
    <mergeCell ref="D13:I13"/>
    <mergeCell ref="D21:F21"/>
    <mergeCell ref="D31:E31"/>
    <mergeCell ref="D32:F32"/>
    <mergeCell ref="G5:I5"/>
    <mergeCell ref="D5:F5"/>
    <mergeCell ref="D16:F16"/>
    <mergeCell ref="G16:I16"/>
    <mergeCell ref="D27:F27"/>
    <mergeCell ref="G27:I27"/>
    <mergeCell ref="D9:E9"/>
    <mergeCell ref="D10:F10"/>
    <mergeCell ref="D20:E20"/>
    <mergeCell ref="B2:B9"/>
    <mergeCell ref="C2:C9"/>
    <mergeCell ref="B13:B20"/>
    <mergeCell ref="C13:C20"/>
    <mergeCell ref="B24:B31"/>
    <mergeCell ref="C24:C31"/>
  </mergeCells>
  <hyperlinks>
    <hyperlink ref="B10" r:id="rId1" xr:uid="{3020CACE-5DC6-40CC-8A4A-0996DB43061E}"/>
    <hyperlink ref="B21" r:id="rId2" xr:uid="{31945C1E-1273-4FC3-A5C4-F0302125DF07}"/>
    <hyperlink ref="B32" r:id="rId3" xr:uid="{520AD98F-2114-47F4-9EAD-A598933236D9}"/>
    <hyperlink ref="B43" r:id="rId4" xr:uid="{8AF309FD-AC46-4B26-83CE-9412BF06B382}"/>
    <hyperlink ref="B54" r:id="rId5" xr:uid="{404E8410-56CF-41C4-9523-F08DB0B4A513}"/>
  </hyperlinks>
  <pageMargins left="0.51181102362204722" right="0.47244094488188981" top="0.74803149606299213" bottom="0.74803149606299213" header="0.31496062992125984" footer="0.31496062992125984"/>
  <pageSetup paperSize="9" scale="76" orientation="portrait" r:id="rId6"/>
  <headerFooter>
    <oddHeader>&amp;C&amp;12Soft Seating</oddHeader>
    <oddFooter>&amp;C&amp;11&amp;A</oddFooter>
  </headerFooter>
  <drawing r:id="rId7"/>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CB1B43-7A28-45A6-9123-FF2381B09660}">
  <sheetPr codeName="List4">
    <pageSetUpPr fitToPage="1"/>
  </sheetPr>
  <dimension ref="A1:I56"/>
  <sheetViews>
    <sheetView zoomScale="90" zoomScaleNormal="90" zoomScaleSheetLayoutView="90" workbookViewId="0">
      <selection activeCell="C46" sqref="C46:C52"/>
    </sheetView>
  </sheetViews>
  <sheetFormatPr defaultColWidth="9" defaultRowHeight="13.8" x14ac:dyDescent="0.3"/>
  <cols>
    <col min="1" max="1" width="2.44140625" style="12" customWidth="1"/>
    <col min="2" max="2" width="19.21875" customWidth="1"/>
    <col min="3" max="3" width="50.77734375" customWidth="1"/>
    <col min="4" max="9" width="10.77734375" customWidth="1"/>
  </cols>
  <sheetData>
    <row r="1" spans="1:9" ht="18" customHeight="1" x14ac:dyDescent="0.3">
      <c r="A1" s="422" t="s">
        <v>366</v>
      </c>
      <c r="B1" s="212" t="s">
        <v>353</v>
      </c>
      <c r="C1" s="172"/>
      <c r="D1" s="169">
        <v>0</v>
      </c>
      <c r="E1" s="169" t="s">
        <v>270</v>
      </c>
      <c r="F1" s="169" t="s">
        <v>271</v>
      </c>
      <c r="G1" s="169" t="s">
        <v>64</v>
      </c>
      <c r="H1" s="169" t="s">
        <v>22</v>
      </c>
      <c r="I1" s="170"/>
    </row>
    <row r="2" spans="1:9" ht="14.25" customHeight="1" x14ac:dyDescent="0.3">
      <c r="A2" s="423"/>
      <c r="B2" s="435"/>
      <c r="C2" s="421" t="s">
        <v>493</v>
      </c>
      <c r="D2" s="425" t="s">
        <v>367</v>
      </c>
      <c r="E2" s="425"/>
      <c r="F2" s="425"/>
      <c r="G2" s="425"/>
      <c r="H2" s="425"/>
      <c r="I2" s="426"/>
    </row>
    <row r="3" spans="1:9" ht="18" customHeight="1" x14ac:dyDescent="0.3">
      <c r="A3" s="423"/>
      <c r="B3" s="435"/>
      <c r="C3" s="421"/>
      <c r="D3" s="174" t="s">
        <v>27</v>
      </c>
      <c r="E3" s="273">
        <f>'obsah 1'!E131*'obsah 1'!D5</f>
        <v>12037</v>
      </c>
      <c r="F3" s="174" t="s">
        <v>27</v>
      </c>
      <c r="G3" s="273">
        <f>'obsah 1'!G131*'obsah 1'!D5</f>
        <v>13212</v>
      </c>
      <c r="H3" s="174" t="s">
        <v>27</v>
      </c>
      <c r="I3" s="274"/>
    </row>
    <row r="4" spans="1:9" ht="14.25" customHeight="1" x14ac:dyDescent="0.3">
      <c r="A4" s="423"/>
      <c r="B4" s="435"/>
      <c r="C4" s="421"/>
      <c r="D4" s="43"/>
      <c r="E4" s="43">
        <v>5309</v>
      </c>
      <c r="F4" s="43">
        <v>5347</v>
      </c>
      <c r="G4" s="94">
        <v>5728</v>
      </c>
      <c r="H4" s="94">
        <v>6475</v>
      </c>
      <c r="I4" s="150">
        <v>6475</v>
      </c>
    </row>
    <row r="5" spans="1:9" ht="14.25" customHeight="1" x14ac:dyDescent="0.3">
      <c r="A5" s="423"/>
      <c r="B5" s="435"/>
      <c r="C5" s="421"/>
      <c r="D5" s="405" t="s">
        <v>12</v>
      </c>
      <c r="E5" s="405"/>
      <c r="F5" s="405"/>
      <c r="G5" s="427" t="s">
        <v>13</v>
      </c>
      <c r="H5" s="427"/>
      <c r="I5" s="428"/>
    </row>
    <row r="6" spans="1:9" ht="14.25" customHeight="1" x14ac:dyDescent="0.3">
      <c r="A6" s="423"/>
      <c r="B6" s="435"/>
      <c r="C6" s="421"/>
      <c r="D6" s="98" t="s">
        <v>14</v>
      </c>
      <c r="E6" s="414" t="s">
        <v>302</v>
      </c>
      <c r="F6" s="414"/>
      <c r="G6" s="429" t="s">
        <v>15</v>
      </c>
      <c r="H6" s="430"/>
      <c r="I6" s="44">
        <v>84</v>
      </c>
    </row>
    <row r="7" spans="1:9" ht="14.25" customHeight="1" x14ac:dyDescent="0.3">
      <c r="A7" s="423"/>
      <c r="B7" s="435"/>
      <c r="C7" s="421"/>
      <c r="D7" s="98" t="s">
        <v>16</v>
      </c>
      <c r="E7" s="414" t="s">
        <v>303</v>
      </c>
      <c r="F7" s="414"/>
      <c r="G7" s="429" t="s">
        <v>17</v>
      </c>
      <c r="H7" s="430"/>
      <c r="I7" s="44">
        <v>61</v>
      </c>
    </row>
    <row r="8" spans="1:9" ht="14.25" customHeight="1" x14ac:dyDescent="0.3">
      <c r="A8" s="423"/>
      <c r="B8" s="435"/>
      <c r="C8" s="421"/>
      <c r="D8" s="98" t="s">
        <v>18</v>
      </c>
      <c r="E8" s="98"/>
      <c r="F8" s="136">
        <v>1</v>
      </c>
      <c r="G8" s="431" t="s">
        <v>19</v>
      </c>
      <c r="H8" s="430"/>
      <c r="I8" s="44">
        <v>44.5</v>
      </c>
    </row>
    <row r="9" spans="1:9" ht="14.25" customHeight="1" x14ac:dyDescent="0.3">
      <c r="A9" s="423"/>
      <c r="B9" s="435"/>
      <c r="C9" s="421"/>
      <c r="D9" s="432"/>
      <c r="E9" s="432"/>
      <c r="F9" s="176"/>
      <c r="G9" s="98" t="s">
        <v>20</v>
      </c>
      <c r="H9" s="173"/>
      <c r="I9" s="44">
        <v>47</v>
      </c>
    </row>
    <row r="10" spans="1:9" ht="14.25" customHeight="1" thickBot="1" x14ac:dyDescent="0.35">
      <c r="A10" s="424"/>
      <c r="B10" s="266" t="s">
        <v>242</v>
      </c>
      <c r="C10" s="160"/>
      <c r="D10" s="74"/>
      <c r="E10" s="74"/>
      <c r="F10" s="74"/>
      <c r="G10" s="433" t="s">
        <v>299</v>
      </c>
      <c r="H10" s="434"/>
      <c r="I10" s="54" t="s">
        <v>304</v>
      </c>
    </row>
    <row r="11" spans="1:9" ht="10.199999999999999" customHeight="1" thickBot="1" x14ac:dyDescent="0.35">
      <c r="B11" s="189"/>
    </row>
    <row r="12" spans="1:9" ht="18" customHeight="1" x14ac:dyDescent="0.3">
      <c r="A12" s="422" t="s">
        <v>366</v>
      </c>
      <c r="B12" s="213" t="s">
        <v>354</v>
      </c>
      <c r="C12" s="73"/>
      <c r="D12" s="100">
        <v>0</v>
      </c>
      <c r="E12" s="100" t="s">
        <v>270</v>
      </c>
      <c r="F12" s="100" t="s">
        <v>271</v>
      </c>
      <c r="G12" s="100" t="s">
        <v>64</v>
      </c>
      <c r="H12" s="104" t="s">
        <v>22</v>
      </c>
      <c r="I12" s="101"/>
    </row>
    <row r="13" spans="1:9" ht="14.25" customHeight="1" x14ac:dyDescent="0.3">
      <c r="A13" s="423"/>
      <c r="B13" s="402"/>
      <c r="C13" s="421" t="s">
        <v>431</v>
      </c>
      <c r="D13" s="411" t="s">
        <v>367</v>
      </c>
      <c r="E13" s="411"/>
      <c r="F13" s="411"/>
      <c r="G13" s="411"/>
      <c r="H13" s="411"/>
      <c r="I13" s="441"/>
    </row>
    <row r="14" spans="1:9" ht="18" customHeight="1" x14ac:dyDescent="0.3">
      <c r="A14" s="423"/>
      <c r="B14" s="402"/>
      <c r="C14" s="421"/>
      <c r="D14" s="174" t="s">
        <v>27</v>
      </c>
      <c r="E14" s="134">
        <f>'obsah 1'!E132*'obsah 1'!D5</f>
        <v>13816</v>
      </c>
      <c r="F14" s="174" t="s">
        <v>27</v>
      </c>
      <c r="G14" s="134">
        <f>'obsah 1'!G132*'obsah 1'!D5</f>
        <v>14992</v>
      </c>
      <c r="H14" s="174" t="s">
        <v>27</v>
      </c>
      <c r="I14" s="110"/>
    </row>
    <row r="15" spans="1:9" ht="14.25" customHeight="1" x14ac:dyDescent="0.3">
      <c r="A15" s="423"/>
      <c r="B15" s="402"/>
      <c r="C15" s="421"/>
      <c r="D15" s="50">
        <v>5724</v>
      </c>
      <c r="E15" s="50">
        <v>6427</v>
      </c>
      <c r="F15" s="50">
        <v>6470</v>
      </c>
      <c r="G15" s="60">
        <v>6841</v>
      </c>
      <c r="H15" s="91">
        <v>7401</v>
      </c>
      <c r="I15" s="64">
        <v>7401</v>
      </c>
    </row>
    <row r="16" spans="1:9" ht="14.25" customHeight="1" x14ac:dyDescent="0.3">
      <c r="A16" s="423"/>
      <c r="B16" s="402"/>
      <c r="C16" s="421"/>
      <c r="D16" s="427" t="s">
        <v>12</v>
      </c>
      <c r="E16" s="442"/>
      <c r="F16" s="442"/>
      <c r="G16" s="427" t="s">
        <v>13</v>
      </c>
      <c r="H16" s="442"/>
      <c r="I16" s="443"/>
    </row>
    <row r="17" spans="1:9" ht="14.25" customHeight="1" x14ac:dyDescent="0.3">
      <c r="A17" s="423"/>
      <c r="B17" s="402"/>
      <c r="C17" s="421"/>
      <c r="D17" s="19" t="s">
        <v>14</v>
      </c>
      <c r="E17" s="419">
        <v>12.02</v>
      </c>
      <c r="F17" s="444"/>
      <c r="G17" s="445" t="s">
        <v>15</v>
      </c>
      <c r="H17" s="444"/>
      <c r="I17" s="44">
        <v>87</v>
      </c>
    </row>
    <row r="18" spans="1:9" ht="14.25" customHeight="1" x14ac:dyDescent="0.3">
      <c r="A18" s="423"/>
      <c r="B18" s="402"/>
      <c r="C18" s="421"/>
      <c r="D18" s="165" t="s">
        <v>16</v>
      </c>
      <c r="E18" s="446" t="s">
        <v>303</v>
      </c>
      <c r="F18" s="447"/>
      <c r="G18" s="445" t="s">
        <v>17</v>
      </c>
      <c r="H18" s="444"/>
      <c r="I18" s="44">
        <v>61</v>
      </c>
    </row>
    <row r="19" spans="1:9" ht="14.25" customHeight="1" x14ac:dyDescent="0.3">
      <c r="A19" s="423"/>
      <c r="B19" s="402"/>
      <c r="C19" s="421"/>
      <c r="D19" s="98" t="s">
        <v>18</v>
      </c>
      <c r="E19" s="98"/>
      <c r="F19" s="136">
        <v>1</v>
      </c>
      <c r="G19" s="429" t="s">
        <v>19</v>
      </c>
      <c r="H19" s="444"/>
      <c r="I19" s="44">
        <v>44.5</v>
      </c>
    </row>
    <row r="20" spans="1:9" ht="14.25" customHeight="1" x14ac:dyDescent="0.3">
      <c r="A20" s="423"/>
      <c r="B20" s="402"/>
      <c r="C20" s="276" t="s">
        <v>289</v>
      </c>
      <c r="D20" s="436" t="s">
        <v>295</v>
      </c>
      <c r="E20" s="437"/>
      <c r="F20" s="161">
        <v>120</v>
      </c>
      <c r="G20" s="51" t="s">
        <v>20</v>
      </c>
      <c r="H20" s="26"/>
      <c r="I20" s="44">
        <v>50</v>
      </c>
    </row>
    <row r="21" spans="1:9" ht="14.25" customHeight="1" thickBot="1" x14ac:dyDescent="0.35">
      <c r="A21" s="424"/>
      <c r="B21" s="266" t="s">
        <v>242</v>
      </c>
      <c r="C21" s="220" t="s">
        <v>428</v>
      </c>
      <c r="D21" s="438" t="s">
        <v>295</v>
      </c>
      <c r="E21" s="439"/>
      <c r="F21" s="164"/>
      <c r="G21" s="440" t="s">
        <v>299</v>
      </c>
      <c r="H21" s="439"/>
      <c r="I21" s="277" t="s">
        <v>304</v>
      </c>
    </row>
    <row r="22" spans="1:9" ht="10.199999999999999" customHeight="1" thickBot="1" x14ac:dyDescent="0.35">
      <c r="B22" s="70"/>
    </row>
    <row r="23" spans="1:9" ht="18" customHeight="1" x14ac:dyDescent="0.3">
      <c r="A23" s="422" t="s">
        <v>366</v>
      </c>
      <c r="B23" s="213" t="s">
        <v>355</v>
      </c>
      <c r="C23" s="73"/>
      <c r="D23" s="100">
        <v>0</v>
      </c>
      <c r="E23" s="100" t="s">
        <v>270</v>
      </c>
      <c r="F23" s="100" t="s">
        <v>271</v>
      </c>
      <c r="G23" s="100" t="s">
        <v>64</v>
      </c>
      <c r="H23" s="104" t="s">
        <v>22</v>
      </c>
      <c r="I23" s="101"/>
    </row>
    <row r="24" spans="1:9" ht="14.25" customHeight="1" x14ac:dyDescent="0.3">
      <c r="A24" s="423"/>
      <c r="B24" s="400"/>
      <c r="C24" s="421" t="s">
        <v>548</v>
      </c>
      <c r="D24" s="415" t="s">
        <v>367</v>
      </c>
      <c r="E24" s="411"/>
      <c r="F24" s="411"/>
      <c r="G24" s="411"/>
      <c r="H24" s="411"/>
      <c r="I24" s="441"/>
    </row>
    <row r="25" spans="1:9" ht="18" customHeight="1" x14ac:dyDescent="0.3">
      <c r="A25" s="423"/>
      <c r="B25" s="400"/>
      <c r="C25" s="421"/>
      <c r="D25" s="174" t="s">
        <v>27</v>
      </c>
      <c r="E25" s="152">
        <f>'obsah 1'!E133*'obsah 1'!D5</f>
        <v>15736</v>
      </c>
      <c r="F25" s="174" t="s">
        <v>27</v>
      </c>
      <c r="G25" s="134">
        <f>'obsah 1'!G133*'obsah 1'!D5</f>
        <v>16911</v>
      </c>
      <c r="H25" s="174" t="s">
        <v>27</v>
      </c>
      <c r="I25" s="120"/>
    </row>
    <row r="26" spans="1:9" ht="14.25" customHeight="1" x14ac:dyDescent="0.3">
      <c r="A26" s="423"/>
      <c r="B26" s="400"/>
      <c r="C26" s="421"/>
      <c r="D26" s="43"/>
      <c r="E26" s="43"/>
      <c r="F26" s="43"/>
      <c r="G26" s="94"/>
      <c r="H26" s="92"/>
      <c r="I26" s="150">
        <v>8380</v>
      </c>
    </row>
    <row r="27" spans="1:9" ht="14.25" customHeight="1" x14ac:dyDescent="0.3">
      <c r="A27" s="423"/>
      <c r="B27" s="400"/>
      <c r="C27" s="421"/>
      <c r="D27" s="403" t="s">
        <v>12</v>
      </c>
      <c r="E27" s="403"/>
      <c r="F27" s="403"/>
      <c r="G27" s="427" t="s">
        <v>13</v>
      </c>
      <c r="H27" s="427"/>
      <c r="I27" s="428"/>
    </row>
    <row r="28" spans="1:9" ht="14.25" customHeight="1" x14ac:dyDescent="0.3">
      <c r="A28" s="423"/>
      <c r="B28" s="400"/>
      <c r="C28" s="421"/>
      <c r="D28" s="98" t="s">
        <v>14</v>
      </c>
      <c r="E28" s="414" t="s">
        <v>307</v>
      </c>
      <c r="F28" s="414"/>
      <c r="G28" s="203" t="s">
        <v>15</v>
      </c>
      <c r="H28" s="58"/>
      <c r="I28" s="44">
        <v>90</v>
      </c>
    </row>
    <row r="29" spans="1:9" ht="14.25" customHeight="1" x14ac:dyDescent="0.3">
      <c r="A29" s="423"/>
      <c r="B29" s="400"/>
      <c r="C29" s="421"/>
      <c r="D29" s="98" t="s">
        <v>16</v>
      </c>
      <c r="E29" s="414" t="s">
        <v>303</v>
      </c>
      <c r="F29" s="414"/>
      <c r="G29" s="203" t="s">
        <v>17</v>
      </c>
      <c r="H29" s="58"/>
      <c r="I29" s="44">
        <v>61</v>
      </c>
    </row>
    <row r="30" spans="1:9" ht="14.25" customHeight="1" x14ac:dyDescent="0.3">
      <c r="A30" s="423"/>
      <c r="B30" s="400"/>
      <c r="C30" s="421"/>
      <c r="D30" s="98" t="s">
        <v>18</v>
      </c>
      <c r="E30" s="98"/>
      <c r="F30" s="136">
        <v>1</v>
      </c>
      <c r="G30" s="271" t="s">
        <v>19</v>
      </c>
      <c r="H30" s="58"/>
      <c r="I30" s="44">
        <v>44.5</v>
      </c>
    </row>
    <row r="31" spans="1:9" ht="14.25" customHeight="1" x14ac:dyDescent="0.3">
      <c r="A31" s="423"/>
      <c r="B31" s="400"/>
      <c r="C31" s="421"/>
      <c r="D31" s="265"/>
      <c r="E31" s="177"/>
      <c r="F31" s="176"/>
      <c r="G31" s="98" t="s">
        <v>20</v>
      </c>
      <c r="H31" s="173"/>
      <c r="I31" s="44">
        <v>53</v>
      </c>
    </row>
    <row r="32" spans="1:9" ht="14.25" customHeight="1" thickBot="1" x14ac:dyDescent="0.35">
      <c r="A32" s="424"/>
      <c r="B32" s="266" t="s">
        <v>242</v>
      </c>
      <c r="C32" s="160"/>
      <c r="D32" s="74"/>
      <c r="E32" s="74"/>
      <c r="F32" s="74"/>
      <c r="G32" s="275" t="s">
        <v>299</v>
      </c>
      <c r="H32" s="89"/>
      <c r="I32" s="54" t="s">
        <v>304</v>
      </c>
    </row>
    <row r="33" spans="1:9" ht="10.199999999999999" customHeight="1" thickBot="1" x14ac:dyDescent="0.35">
      <c r="A33" s="11"/>
      <c r="B33" s="4"/>
      <c r="C33" s="4"/>
      <c r="D33" s="11"/>
      <c r="E33" s="11"/>
      <c r="F33" s="11"/>
      <c r="G33" s="11"/>
      <c r="H33" s="11"/>
      <c r="I33" s="11"/>
    </row>
    <row r="34" spans="1:9" ht="18" customHeight="1" x14ac:dyDescent="0.3">
      <c r="A34" s="422" t="s">
        <v>366</v>
      </c>
      <c r="B34" s="213" t="s">
        <v>356</v>
      </c>
      <c r="C34" s="73"/>
      <c r="D34" s="100">
        <v>0</v>
      </c>
      <c r="E34" s="100" t="s">
        <v>270</v>
      </c>
      <c r="F34" s="100" t="s">
        <v>271</v>
      </c>
      <c r="G34" s="100" t="s">
        <v>64</v>
      </c>
      <c r="H34" s="104" t="s">
        <v>22</v>
      </c>
      <c r="I34" s="101"/>
    </row>
    <row r="35" spans="1:9" ht="14.25" customHeight="1" x14ac:dyDescent="0.3">
      <c r="A35" s="423"/>
      <c r="B35" s="400"/>
      <c r="C35" s="421" t="s">
        <v>549</v>
      </c>
      <c r="D35" s="411" t="s">
        <v>367</v>
      </c>
      <c r="E35" s="411"/>
      <c r="F35" s="411"/>
      <c r="G35" s="411"/>
      <c r="H35" s="411"/>
      <c r="I35" s="441"/>
    </row>
    <row r="36" spans="1:9" ht="18" customHeight="1" x14ac:dyDescent="0.3">
      <c r="A36" s="423"/>
      <c r="B36" s="400"/>
      <c r="C36" s="421"/>
      <c r="D36" s="174" t="s">
        <v>27</v>
      </c>
      <c r="E36" s="134">
        <f>'obsah 1'!E134*'obsah 1'!D5</f>
        <v>12852</v>
      </c>
      <c r="F36" s="174" t="s">
        <v>27</v>
      </c>
      <c r="G36" s="134">
        <f>'obsah 1'!G134*'obsah 1'!D5</f>
        <v>14028</v>
      </c>
      <c r="H36" s="174" t="s">
        <v>27</v>
      </c>
      <c r="I36" s="120"/>
    </row>
    <row r="37" spans="1:9" ht="14.25" customHeight="1" x14ac:dyDescent="0.3">
      <c r="A37" s="423"/>
      <c r="B37" s="400"/>
      <c r="C37" s="421"/>
      <c r="D37" s="43"/>
      <c r="E37" s="43">
        <v>5309</v>
      </c>
      <c r="F37" s="43">
        <v>5347</v>
      </c>
      <c r="G37" s="94">
        <v>5728</v>
      </c>
      <c r="H37" s="92">
        <v>6475</v>
      </c>
      <c r="I37" s="150">
        <v>6475</v>
      </c>
    </row>
    <row r="38" spans="1:9" ht="14.25" customHeight="1" x14ac:dyDescent="0.3">
      <c r="A38" s="423"/>
      <c r="B38" s="400"/>
      <c r="C38" s="421"/>
      <c r="D38" s="427" t="s">
        <v>12</v>
      </c>
      <c r="E38" s="442"/>
      <c r="F38" s="442"/>
      <c r="G38" s="427" t="s">
        <v>13</v>
      </c>
      <c r="H38" s="442"/>
      <c r="I38" s="443"/>
    </row>
    <row r="39" spans="1:9" ht="14.25" customHeight="1" x14ac:dyDescent="0.3">
      <c r="A39" s="423"/>
      <c r="B39" s="400"/>
      <c r="C39" s="421"/>
      <c r="D39" s="19" t="s">
        <v>14</v>
      </c>
      <c r="E39" s="419" t="s">
        <v>510</v>
      </c>
      <c r="F39" s="444"/>
      <c r="G39" s="445" t="s">
        <v>15</v>
      </c>
      <c r="H39" s="444"/>
      <c r="I39" s="44">
        <v>90</v>
      </c>
    </row>
    <row r="40" spans="1:9" ht="14.25" customHeight="1" x14ac:dyDescent="0.3">
      <c r="A40" s="423"/>
      <c r="B40" s="400"/>
      <c r="C40" s="421"/>
      <c r="D40" s="19" t="s">
        <v>16</v>
      </c>
      <c r="E40" s="419" t="s">
        <v>303</v>
      </c>
      <c r="F40" s="420"/>
      <c r="G40" s="445" t="s">
        <v>17</v>
      </c>
      <c r="H40" s="444"/>
      <c r="I40" s="44">
        <v>61</v>
      </c>
    </row>
    <row r="41" spans="1:9" ht="14.25" customHeight="1" x14ac:dyDescent="0.3">
      <c r="A41" s="423"/>
      <c r="B41" s="400"/>
      <c r="C41" s="421"/>
      <c r="D41" s="165" t="s">
        <v>18</v>
      </c>
      <c r="E41" s="165"/>
      <c r="F41" s="163">
        <v>1</v>
      </c>
      <c r="G41" s="445" t="s">
        <v>19</v>
      </c>
      <c r="H41" s="444"/>
      <c r="I41" s="44">
        <v>44.5</v>
      </c>
    </row>
    <row r="42" spans="1:9" ht="14.25" customHeight="1" x14ac:dyDescent="0.3">
      <c r="A42" s="423"/>
      <c r="B42" s="400"/>
      <c r="C42" s="231" t="s">
        <v>489</v>
      </c>
      <c r="D42" s="425" t="s">
        <v>295</v>
      </c>
      <c r="E42" s="425"/>
      <c r="F42" s="136"/>
      <c r="G42" s="51" t="s">
        <v>20</v>
      </c>
      <c r="H42" s="26"/>
      <c r="I42" s="44">
        <v>53</v>
      </c>
    </row>
    <row r="43" spans="1:9" ht="14.25" customHeight="1" thickBot="1" x14ac:dyDescent="0.35">
      <c r="A43" s="424"/>
      <c r="B43" s="266" t="s">
        <v>242</v>
      </c>
      <c r="C43" s="278"/>
      <c r="D43" s="74"/>
      <c r="E43" s="74"/>
      <c r="F43" s="74"/>
      <c r="G43" s="440" t="s">
        <v>299</v>
      </c>
      <c r="H43" s="439"/>
      <c r="I43" s="277" t="s">
        <v>304</v>
      </c>
    </row>
    <row r="44" spans="1:9" ht="10.199999999999999" customHeight="1" thickBot="1" x14ac:dyDescent="0.35"/>
    <row r="45" spans="1:9" ht="18" customHeight="1" x14ac:dyDescent="0.3">
      <c r="A45" s="422" t="s">
        <v>366</v>
      </c>
      <c r="B45" s="213" t="s">
        <v>357</v>
      </c>
      <c r="C45" s="180"/>
      <c r="D45" s="100">
        <v>0</v>
      </c>
      <c r="E45" s="100" t="s">
        <v>270</v>
      </c>
      <c r="F45" s="100" t="s">
        <v>271</v>
      </c>
      <c r="G45" s="100" t="s">
        <v>64</v>
      </c>
      <c r="H45" s="104" t="s">
        <v>22</v>
      </c>
      <c r="I45" s="101"/>
    </row>
    <row r="46" spans="1:9" ht="14.25" customHeight="1" x14ac:dyDescent="0.3">
      <c r="A46" s="423"/>
      <c r="B46" s="400"/>
      <c r="C46" s="421" t="s">
        <v>494</v>
      </c>
      <c r="D46" s="411" t="s">
        <v>367</v>
      </c>
      <c r="E46" s="411"/>
      <c r="F46" s="411"/>
      <c r="G46" s="411"/>
      <c r="H46" s="411"/>
      <c r="I46" s="441"/>
    </row>
    <row r="47" spans="1:9" ht="18" customHeight="1" x14ac:dyDescent="0.3">
      <c r="A47" s="423"/>
      <c r="B47" s="400"/>
      <c r="C47" s="421"/>
      <c r="D47" s="174" t="s">
        <v>27</v>
      </c>
      <c r="E47" s="134">
        <f>'obsah 1'!E135*'obsah 1'!D5</f>
        <v>13819</v>
      </c>
      <c r="F47" s="174" t="s">
        <v>27</v>
      </c>
      <c r="G47" s="134">
        <f>'obsah 1'!G135*'obsah 1'!D5</f>
        <v>14994</v>
      </c>
      <c r="H47" s="174" t="s">
        <v>27</v>
      </c>
      <c r="I47" s="110"/>
    </row>
    <row r="48" spans="1:9" ht="14.25" customHeight="1" x14ac:dyDescent="0.3">
      <c r="A48" s="423"/>
      <c r="B48" s="400"/>
      <c r="C48" s="421"/>
      <c r="D48" s="43"/>
      <c r="E48" s="93">
        <v>6222</v>
      </c>
      <c r="F48" s="93">
        <v>6260</v>
      </c>
      <c r="G48" s="93">
        <v>6641</v>
      </c>
      <c r="H48" s="93">
        <v>7388</v>
      </c>
      <c r="I48" s="181">
        <v>7388</v>
      </c>
    </row>
    <row r="49" spans="1:9" ht="14.25" customHeight="1" x14ac:dyDescent="0.3">
      <c r="A49" s="423"/>
      <c r="B49" s="400"/>
      <c r="C49" s="421"/>
      <c r="D49" s="427" t="s">
        <v>12</v>
      </c>
      <c r="E49" s="442"/>
      <c r="F49" s="442"/>
      <c r="G49" s="427" t="s">
        <v>13</v>
      </c>
      <c r="H49" s="442"/>
      <c r="I49" s="443"/>
    </row>
    <row r="50" spans="1:9" ht="14.25" customHeight="1" x14ac:dyDescent="0.3">
      <c r="A50" s="423"/>
      <c r="B50" s="400"/>
      <c r="C50" s="421"/>
      <c r="D50" s="19" t="s">
        <v>14</v>
      </c>
      <c r="E50" s="419" t="s">
        <v>511</v>
      </c>
      <c r="F50" s="444"/>
      <c r="G50" s="445" t="s">
        <v>15</v>
      </c>
      <c r="H50" s="444"/>
      <c r="I50" s="44">
        <v>89</v>
      </c>
    </row>
    <row r="51" spans="1:9" ht="14.25" customHeight="1" x14ac:dyDescent="0.3">
      <c r="A51" s="423"/>
      <c r="B51" s="400"/>
      <c r="C51" s="421"/>
      <c r="D51" s="19" t="s">
        <v>16</v>
      </c>
      <c r="E51" s="419" t="s">
        <v>303</v>
      </c>
      <c r="F51" s="420"/>
      <c r="G51" s="445" t="s">
        <v>17</v>
      </c>
      <c r="H51" s="444"/>
      <c r="I51" s="44">
        <v>61</v>
      </c>
    </row>
    <row r="52" spans="1:9" ht="14.25" customHeight="1" x14ac:dyDescent="0.3">
      <c r="A52" s="423"/>
      <c r="B52" s="400"/>
      <c r="C52" s="421"/>
      <c r="D52" s="165" t="s">
        <v>18</v>
      </c>
      <c r="E52" s="165"/>
      <c r="F52" s="163">
        <v>1</v>
      </c>
      <c r="G52" s="445" t="s">
        <v>19</v>
      </c>
      <c r="H52" s="444"/>
      <c r="I52" s="44">
        <v>44.5</v>
      </c>
    </row>
    <row r="53" spans="1:9" ht="14.25" customHeight="1" x14ac:dyDescent="0.3">
      <c r="A53" s="423"/>
      <c r="B53" s="400"/>
      <c r="C53" s="231" t="s">
        <v>489</v>
      </c>
      <c r="D53" s="425" t="s">
        <v>306</v>
      </c>
      <c r="E53" s="425"/>
      <c r="F53" s="136"/>
      <c r="G53" s="51" t="s">
        <v>20</v>
      </c>
      <c r="H53" s="49"/>
      <c r="I53" s="44">
        <v>52</v>
      </c>
    </row>
    <row r="54" spans="1:9" ht="14.25" customHeight="1" thickBot="1" x14ac:dyDescent="0.35">
      <c r="A54" s="424"/>
      <c r="B54" s="266" t="s">
        <v>242</v>
      </c>
      <c r="C54" s="220"/>
      <c r="D54" s="74"/>
      <c r="E54" s="74"/>
      <c r="F54" s="74"/>
      <c r="G54" s="448" t="s">
        <v>299</v>
      </c>
      <c r="H54" s="449"/>
      <c r="I54" s="54" t="s">
        <v>304</v>
      </c>
    </row>
    <row r="55" spans="1:9" ht="13.5" customHeight="1" x14ac:dyDescent="0.3">
      <c r="B55" s="376" t="s">
        <v>542</v>
      </c>
    </row>
    <row r="56" spans="1:9" x14ac:dyDescent="0.3">
      <c r="B56" s="46"/>
      <c r="C56" s="29"/>
      <c r="D56" s="133"/>
      <c r="E56" s="46"/>
      <c r="F56" s="29"/>
    </row>
  </sheetData>
  <mergeCells count="61">
    <mergeCell ref="G38:I38"/>
    <mergeCell ref="E39:F39"/>
    <mergeCell ref="G39:H39"/>
    <mergeCell ref="A45:A54"/>
    <mergeCell ref="D46:I46"/>
    <mergeCell ref="D49:F49"/>
    <mergeCell ref="G49:I49"/>
    <mergeCell ref="E50:F50"/>
    <mergeCell ref="G50:H50"/>
    <mergeCell ref="E51:F51"/>
    <mergeCell ref="G51:H51"/>
    <mergeCell ref="G52:H52"/>
    <mergeCell ref="D53:E53"/>
    <mergeCell ref="G54:H54"/>
    <mergeCell ref="B46:B53"/>
    <mergeCell ref="C46:C52"/>
    <mergeCell ref="A23:A32"/>
    <mergeCell ref="D24:I24"/>
    <mergeCell ref="B35:B42"/>
    <mergeCell ref="A34:A43"/>
    <mergeCell ref="G41:H41"/>
    <mergeCell ref="D42:E42"/>
    <mergeCell ref="G43:H43"/>
    <mergeCell ref="D35:I35"/>
    <mergeCell ref="G27:I27"/>
    <mergeCell ref="C24:C31"/>
    <mergeCell ref="B24:B31"/>
    <mergeCell ref="E28:F28"/>
    <mergeCell ref="E29:F29"/>
    <mergeCell ref="G40:H40"/>
    <mergeCell ref="D38:F38"/>
    <mergeCell ref="C35:C41"/>
    <mergeCell ref="A12:A21"/>
    <mergeCell ref="D20:E20"/>
    <mergeCell ref="D21:E21"/>
    <mergeCell ref="G21:H21"/>
    <mergeCell ref="D13:I13"/>
    <mergeCell ref="D16:F16"/>
    <mergeCell ref="G16:I16"/>
    <mergeCell ref="E17:F17"/>
    <mergeCell ref="G17:H17"/>
    <mergeCell ref="E18:F18"/>
    <mergeCell ref="G18:H18"/>
    <mergeCell ref="G19:H19"/>
    <mergeCell ref="B13:B20"/>
    <mergeCell ref="E40:F40"/>
    <mergeCell ref="D27:F27"/>
    <mergeCell ref="C13:C19"/>
    <mergeCell ref="A1:A10"/>
    <mergeCell ref="D2:I2"/>
    <mergeCell ref="D5:F5"/>
    <mergeCell ref="G5:I5"/>
    <mergeCell ref="E7:F7"/>
    <mergeCell ref="G7:H7"/>
    <mergeCell ref="E6:F6"/>
    <mergeCell ref="G6:H6"/>
    <mergeCell ref="G8:H8"/>
    <mergeCell ref="D9:E9"/>
    <mergeCell ref="G10:H10"/>
    <mergeCell ref="B2:B9"/>
    <mergeCell ref="C2:C9"/>
  </mergeCells>
  <hyperlinks>
    <hyperlink ref="B10" r:id="rId1" xr:uid="{8315D25A-FB80-40D8-B4AC-E3D66D5D7CC1}"/>
    <hyperlink ref="B32" r:id="rId2" xr:uid="{8607207C-EF38-41DD-AFC3-0B7F1B93D0AB}"/>
    <hyperlink ref="B43" r:id="rId3" xr:uid="{EFA6F326-51FD-40E8-98BC-49244B1EA4B9}"/>
    <hyperlink ref="B54" r:id="rId4" xr:uid="{9F26E3D7-5F83-4A71-9274-3DEF9C77B123}"/>
    <hyperlink ref="B21" r:id="rId5" xr:uid="{7D4A2EDA-DCFF-4F9E-9C60-C443BD5F99EE}"/>
  </hyperlinks>
  <pageMargins left="0.51181102362204722" right="0.47244094488188981" top="0.74803149606299213" bottom="0.74803149606299213" header="0.31496062992125984" footer="0.31496062992125984"/>
  <pageSetup paperSize="9" scale="76" orientation="portrait" r:id="rId6"/>
  <headerFooter>
    <oddHeader>&amp;C&amp;12Soft Seating</oddHeader>
    <oddFooter>&amp;C&amp;11&amp;A</oddFooter>
  </headerFooter>
  <drawing r:id="rId7"/>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List5">
    <pageSetUpPr fitToPage="1"/>
  </sheetPr>
  <dimension ref="A1:I67"/>
  <sheetViews>
    <sheetView topLeftCell="A35" zoomScale="90" zoomScaleNormal="90" zoomScaleSheetLayoutView="90" workbookViewId="0">
      <selection activeCell="C2" sqref="C2:C8"/>
    </sheetView>
  </sheetViews>
  <sheetFormatPr defaultColWidth="14.44140625" defaultRowHeight="15" customHeight="1" x14ac:dyDescent="0.3"/>
  <cols>
    <col min="1" max="1" width="2.44140625" style="12" customWidth="1"/>
    <col min="2" max="2" width="19.21875" customWidth="1"/>
    <col min="3" max="3" width="50.77734375" customWidth="1"/>
    <col min="4" max="9" width="10.77734375" customWidth="1"/>
    <col min="10" max="10" width="9.44140625" customWidth="1"/>
    <col min="11" max="24" width="8.77734375" customWidth="1"/>
  </cols>
  <sheetData>
    <row r="1" spans="1:9" ht="18" customHeight="1" x14ac:dyDescent="0.3">
      <c r="A1" s="408" t="s">
        <v>366</v>
      </c>
      <c r="B1" s="215" t="s">
        <v>30</v>
      </c>
      <c r="C1" s="73"/>
      <c r="D1" s="100">
        <v>0</v>
      </c>
      <c r="E1" s="100" t="s">
        <v>270</v>
      </c>
      <c r="F1" s="100" t="s">
        <v>271</v>
      </c>
      <c r="G1" s="100" t="s">
        <v>64</v>
      </c>
      <c r="H1" s="104" t="s">
        <v>22</v>
      </c>
      <c r="I1" s="101"/>
    </row>
    <row r="2" spans="1:9" ht="14.25" customHeight="1" x14ac:dyDescent="0.3">
      <c r="A2" s="465"/>
      <c r="B2" s="400"/>
      <c r="C2" s="464" t="s">
        <v>550</v>
      </c>
      <c r="D2" s="457"/>
      <c r="E2" s="457"/>
      <c r="F2" s="457"/>
      <c r="G2" s="457"/>
      <c r="H2" s="457"/>
      <c r="I2" s="458"/>
    </row>
    <row r="3" spans="1:9" ht="18" customHeight="1" x14ac:dyDescent="0.3">
      <c r="A3" s="465"/>
      <c r="B3" s="400"/>
      <c r="C3" s="464"/>
      <c r="D3" s="174" t="s">
        <v>27</v>
      </c>
      <c r="E3" s="134">
        <f>'obsah 1'!E137*'obsah 1'!D5</f>
        <v>6099</v>
      </c>
      <c r="F3" s="134">
        <f>'obsah 1'!F137*'obsah 1'!D5</f>
        <v>6419</v>
      </c>
      <c r="G3" s="134">
        <f>'obsah 1'!G137*'obsah 1'!D5</f>
        <v>6966</v>
      </c>
      <c r="H3" s="134">
        <f>'obsah 1'!H137*'obsah 1'!D5</f>
        <v>8471</v>
      </c>
      <c r="I3" s="110"/>
    </row>
    <row r="4" spans="1:9" ht="14.25" customHeight="1" x14ac:dyDescent="0.3">
      <c r="A4" s="465"/>
      <c r="B4" s="400"/>
      <c r="C4" s="464"/>
      <c r="D4" s="50">
        <v>5724</v>
      </c>
      <c r="E4" s="50">
        <v>6427</v>
      </c>
      <c r="F4" s="50">
        <v>6470</v>
      </c>
      <c r="G4" s="60">
        <v>6841</v>
      </c>
      <c r="H4" s="91">
        <v>7401</v>
      </c>
      <c r="I4" s="64">
        <v>7401</v>
      </c>
    </row>
    <row r="5" spans="1:9" ht="14.25" customHeight="1" x14ac:dyDescent="0.3">
      <c r="A5" s="465"/>
      <c r="B5" s="400"/>
      <c r="C5" s="464"/>
      <c r="D5" s="427" t="s">
        <v>12</v>
      </c>
      <c r="E5" s="427"/>
      <c r="F5" s="427"/>
      <c r="G5" s="427" t="s">
        <v>13</v>
      </c>
      <c r="H5" s="427"/>
      <c r="I5" s="428"/>
    </row>
    <row r="6" spans="1:9" ht="14.25" customHeight="1" x14ac:dyDescent="0.3">
      <c r="A6" s="465"/>
      <c r="B6" s="400"/>
      <c r="C6" s="464"/>
      <c r="D6" s="19" t="s">
        <v>14</v>
      </c>
      <c r="E6" s="419" t="s">
        <v>525</v>
      </c>
      <c r="F6" s="420"/>
      <c r="G6" s="445" t="s">
        <v>15</v>
      </c>
      <c r="H6" s="430"/>
      <c r="I6" s="44">
        <v>81</v>
      </c>
    </row>
    <row r="7" spans="1:9" ht="14.25" customHeight="1" x14ac:dyDescent="0.3">
      <c r="A7" s="465"/>
      <c r="B7" s="400"/>
      <c r="C7" s="464"/>
      <c r="D7" s="19" t="s">
        <v>16</v>
      </c>
      <c r="E7" s="419" t="s">
        <v>194</v>
      </c>
      <c r="F7" s="420"/>
      <c r="G7" s="445" t="s">
        <v>17</v>
      </c>
      <c r="H7" s="430"/>
      <c r="I7" s="44">
        <v>62</v>
      </c>
    </row>
    <row r="8" spans="1:9" ht="14.25" customHeight="1" x14ac:dyDescent="0.3">
      <c r="A8" s="465"/>
      <c r="B8" s="400"/>
      <c r="C8" s="464"/>
      <c r="D8" s="165" t="s">
        <v>18</v>
      </c>
      <c r="E8" s="165"/>
      <c r="F8" s="163">
        <v>1</v>
      </c>
      <c r="G8" s="445" t="s">
        <v>19</v>
      </c>
      <c r="H8" s="430"/>
      <c r="I8" s="44">
        <v>44</v>
      </c>
    </row>
    <row r="9" spans="1:9" ht="14.25" customHeight="1" x14ac:dyDescent="0.3">
      <c r="A9" s="465"/>
      <c r="B9" s="400"/>
      <c r="C9" s="276" t="s">
        <v>289</v>
      </c>
      <c r="D9" s="460" t="s">
        <v>295</v>
      </c>
      <c r="E9" s="461"/>
      <c r="F9" s="161">
        <v>120</v>
      </c>
      <c r="G9" s="51" t="s">
        <v>20</v>
      </c>
      <c r="H9" s="26"/>
      <c r="I9" s="44">
        <v>47</v>
      </c>
    </row>
    <row r="10" spans="1:9" ht="14.25" customHeight="1" thickBot="1" x14ac:dyDescent="0.35">
      <c r="A10" s="466"/>
      <c r="B10" s="88" t="s">
        <v>242</v>
      </c>
      <c r="C10" s="220" t="s">
        <v>428</v>
      </c>
      <c r="D10" s="467" t="s">
        <v>295</v>
      </c>
      <c r="E10" s="468"/>
      <c r="F10" s="164"/>
      <c r="G10" s="455" t="s">
        <v>299</v>
      </c>
      <c r="H10" s="456"/>
      <c r="I10" s="277" t="s">
        <v>234</v>
      </c>
    </row>
    <row r="11" spans="1:9" ht="10.199999999999999" customHeight="1" thickBot="1" x14ac:dyDescent="0.35">
      <c r="A11" s="294"/>
      <c r="B11" s="281"/>
      <c r="C11" s="45"/>
      <c r="D11" s="45"/>
      <c r="E11" s="45"/>
      <c r="F11" s="45"/>
      <c r="G11" s="45"/>
      <c r="H11" s="45"/>
      <c r="I11" s="45"/>
    </row>
    <row r="12" spans="1:9" ht="18" customHeight="1" x14ac:dyDescent="0.3">
      <c r="A12" s="408" t="s">
        <v>366</v>
      </c>
      <c r="B12" s="215" t="s">
        <v>32</v>
      </c>
      <c r="C12" s="73"/>
      <c r="D12" s="100">
        <v>0</v>
      </c>
      <c r="E12" s="100" t="s">
        <v>270</v>
      </c>
      <c r="F12" s="100" t="s">
        <v>271</v>
      </c>
      <c r="G12" s="100" t="s">
        <v>64</v>
      </c>
      <c r="H12" s="104" t="s">
        <v>22</v>
      </c>
      <c r="I12" s="101"/>
    </row>
    <row r="13" spans="1:9" ht="14.25" customHeight="1" x14ac:dyDescent="0.3">
      <c r="A13" s="465"/>
      <c r="B13" s="450"/>
      <c r="C13" s="464" t="s">
        <v>432</v>
      </c>
      <c r="D13" s="457"/>
      <c r="E13" s="457"/>
      <c r="F13" s="457"/>
      <c r="G13" s="457"/>
      <c r="H13" s="457"/>
      <c r="I13" s="458"/>
    </row>
    <row r="14" spans="1:9" ht="18" customHeight="1" x14ac:dyDescent="0.3">
      <c r="A14" s="465"/>
      <c r="B14" s="450"/>
      <c r="C14" s="464"/>
      <c r="D14" s="174" t="s">
        <v>27</v>
      </c>
      <c r="E14" s="134">
        <f>'obsah 1'!E138*'obsah 1'!D5</f>
        <v>7660</v>
      </c>
      <c r="F14" s="134">
        <f>'obsah 1'!F138*'obsah 1'!D5</f>
        <v>7979</v>
      </c>
      <c r="G14" s="134">
        <f>'obsah 1'!G138*'obsah 1'!D5</f>
        <v>8526</v>
      </c>
      <c r="H14" s="134">
        <f>'obsah 1'!H138*'obsah 1'!D5</f>
        <v>10032</v>
      </c>
      <c r="I14" s="110"/>
    </row>
    <row r="15" spans="1:9" ht="14.25" customHeight="1" x14ac:dyDescent="0.3">
      <c r="A15" s="465"/>
      <c r="B15" s="450"/>
      <c r="C15" s="464"/>
      <c r="D15" s="50"/>
      <c r="E15" s="50">
        <v>7213</v>
      </c>
      <c r="F15" s="50">
        <v>7251</v>
      </c>
      <c r="G15" s="60">
        <v>7633</v>
      </c>
      <c r="H15" s="91">
        <v>8380</v>
      </c>
      <c r="I15" s="64">
        <v>8380</v>
      </c>
    </row>
    <row r="16" spans="1:9" ht="14.25" customHeight="1" x14ac:dyDescent="0.3">
      <c r="A16" s="465"/>
      <c r="B16" s="450"/>
      <c r="C16" s="464"/>
      <c r="D16" s="125"/>
      <c r="E16" s="125" t="s">
        <v>12</v>
      </c>
      <c r="F16" s="125"/>
      <c r="G16" s="427" t="s">
        <v>13</v>
      </c>
      <c r="H16" s="427"/>
      <c r="I16" s="428"/>
    </row>
    <row r="17" spans="1:9" ht="14.25" customHeight="1" x14ac:dyDescent="0.3">
      <c r="A17" s="465"/>
      <c r="B17" s="450"/>
      <c r="C17" s="464"/>
      <c r="D17" s="19" t="s">
        <v>14</v>
      </c>
      <c r="E17" s="419" t="s">
        <v>33</v>
      </c>
      <c r="F17" s="420"/>
      <c r="G17" s="445" t="s">
        <v>15</v>
      </c>
      <c r="H17" s="430"/>
      <c r="I17" s="44">
        <v>82</v>
      </c>
    </row>
    <row r="18" spans="1:9" ht="14.25" customHeight="1" x14ac:dyDescent="0.3">
      <c r="A18" s="465"/>
      <c r="B18" s="450"/>
      <c r="C18" s="464"/>
      <c r="D18" s="165" t="s">
        <v>16</v>
      </c>
      <c r="E18" s="462" t="s">
        <v>193</v>
      </c>
      <c r="F18" s="463"/>
      <c r="G18" s="445" t="s">
        <v>17</v>
      </c>
      <c r="H18" s="430"/>
      <c r="I18" s="44">
        <v>62</v>
      </c>
    </row>
    <row r="19" spans="1:9" ht="14.25" customHeight="1" x14ac:dyDescent="0.3">
      <c r="A19" s="465"/>
      <c r="B19" s="450"/>
      <c r="C19" s="464"/>
      <c r="D19" s="98" t="s">
        <v>18</v>
      </c>
      <c r="E19" s="98"/>
      <c r="F19" s="136">
        <v>1</v>
      </c>
      <c r="G19" s="452" t="s">
        <v>19</v>
      </c>
      <c r="H19" s="453"/>
      <c r="I19" s="44">
        <v>44</v>
      </c>
    </row>
    <row r="20" spans="1:9" ht="14.25" customHeight="1" x14ac:dyDescent="0.3">
      <c r="A20" s="465"/>
      <c r="B20" s="450"/>
      <c r="C20" s="279"/>
      <c r="D20" s="459"/>
      <c r="E20" s="459"/>
      <c r="F20" s="280"/>
      <c r="G20" s="98" t="s">
        <v>20</v>
      </c>
      <c r="H20" s="136"/>
      <c r="I20" s="264">
        <v>47</v>
      </c>
    </row>
    <row r="21" spans="1:9" ht="14.25" customHeight="1" thickBot="1" x14ac:dyDescent="0.35">
      <c r="A21" s="466"/>
      <c r="B21" s="88" t="s">
        <v>242</v>
      </c>
      <c r="C21" s="143"/>
      <c r="D21" s="454"/>
      <c r="E21" s="454"/>
      <c r="F21" s="164"/>
      <c r="G21" s="455" t="s">
        <v>299</v>
      </c>
      <c r="H21" s="456"/>
      <c r="I21" s="277" t="s">
        <v>234</v>
      </c>
    </row>
    <row r="22" spans="1:9" ht="10.199999999999999" customHeight="1" thickBot="1" x14ac:dyDescent="0.35">
      <c r="B22" s="70"/>
    </row>
    <row r="23" spans="1:9" ht="18" customHeight="1" x14ac:dyDescent="0.3">
      <c r="A23" s="408" t="s">
        <v>366</v>
      </c>
      <c r="B23" s="215" t="s">
        <v>34</v>
      </c>
      <c r="C23" s="73"/>
      <c r="D23" s="100">
        <v>0</v>
      </c>
      <c r="E23" s="100" t="s">
        <v>270</v>
      </c>
      <c r="F23" s="100" t="s">
        <v>271</v>
      </c>
      <c r="G23" s="100" t="s">
        <v>64</v>
      </c>
      <c r="H23" s="104" t="s">
        <v>22</v>
      </c>
      <c r="I23" s="101"/>
    </row>
    <row r="24" spans="1:9" ht="14.25" customHeight="1" x14ac:dyDescent="0.3">
      <c r="A24" s="465"/>
      <c r="B24" s="400"/>
      <c r="C24" s="464" t="s">
        <v>433</v>
      </c>
      <c r="D24" s="457"/>
      <c r="E24" s="457"/>
      <c r="F24" s="457"/>
      <c r="G24" s="457"/>
      <c r="H24" s="457"/>
      <c r="I24" s="458"/>
    </row>
    <row r="25" spans="1:9" ht="18" customHeight="1" x14ac:dyDescent="0.3">
      <c r="A25" s="465"/>
      <c r="B25" s="400"/>
      <c r="C25" s="464"/>
      <c r="D25" s="174" t="s">
        <v>27</v>
      </c>
      <c r="E25" s="134">
        <f>'obsah 1'!E139*'obsah 1'!D5</f>
        <v>6356</v>
      </c>
      <c r="F25" s="134">
        <f>'obsah 1'!F139*'obsah 1'!D5</f>
        <v>6675</v>
      </c>
      <c r="G25" s="134">
        <f>'obsah 1'!G139*'obsah 1'!D5</f>
        <v>7222</v>
      </c>
      <c r="H25" s="134">
        <f>'obsah 1'!H139*'obsah 1'!D5</f>
        <v>8728</v>
      </c>
      <c r="I25" s="110"/>
    </row>
    <row r="26" spans="1:9" ht="14.25" customHeight="1" x14ac:dyDescent="0.3">
      <c r="A26" s="465"/>
      <c r="B26" s="400"/>
      <c r="C26" s="464"/>
      <c r="D26" s="50"/>
      <c r="E26" s="50">
        <v>6222</v>
      </c>
      <c r="F26" s="50">
        <v>6260</v>
      </c>
      <c r="G26" s="60">
        <v>6641</v>
      </c>
      <c r="H26" s="91">
        <v>7388</v>
      </c>
      <c r="I26" s="64">
        <v>7388</v>
      </c>
    </row>
    <row r="27" spans="1:9" ht="14.25" customHeight="1" x14ac:dyDescent="0.3">
      <c r="A27" s="465"/>
      <c r="B27" s="400"/>
      <c r="C27" s="464"/>
      <c r="D27" s="125"/>
      <c r="E27" s="125" t="s">
        <v>12</v>
      </c>
      <c r="F27" s="125"/>
      <c r="G27" s="427" t="s">
        <v>13</v>
      </c>
      <c r="H27" s="427"/>
      <c r="I27" s="428"/>
    </row>
    <row r="28" spans="1:9" ht="14.25" customHeight="1" x14ac:dyDescent="0.3">
      <c r="A28" s="465"/>
      <c r="B28" s="400"/>
      <c r="C28" s="464"/>
      <c r="D28" s="19" t="s">
        <v>14</v>
      </c>
      <c r="E28" s="419" t="s">
        <v>35</v>
      </c>
      <c r="F28" s="420"/>
      <c r="G28" s="445" t="s">
        <v>15</v>
      </c>
      <c r="H28" s="430"/>
      <c r="I28" s="44" t="s">
        <v>36</v>
      </c>
    </row>
    <row r="29" spans="1:9" ht="14.25" customHeight="1" x14ac:dyDescent="0.3">
      <c r="A29" s="465"/>
      <c r="B29" s="400"/>
      <c r="C29" s="464"/>
      <c r="D29" s="165" t="s">
        <v>16</v>
      </c>
      <c r="E29" s="462" t="s">
        <v>193</v>
      </c>
      <c r="F29" s="463"/>
      <c r="G29" s="445" t="s">
        <v>17</v>
      </c>
      <c r="H29" s="430"/>
      <c r="I29" s="44">
        <v>62</v>
      </c>
    </row>
    <row r="30" spans="1:9" ht="14.25" customHeight="1" x14ac:dyDescent="0.3">
      <c r="A30" s="465"/>
      <c r="B30" s="400"/>
      <c r="C30" s="464"/>
      <c r="D30" s="98" t="s">
        <v>18</v>
      </c>
      <c r="E30" s="98"/>
      <c r="F30" s="136">
        <v>1</v>
      </c>
      <c r="G30" s="452" t="s">
        <v>19</v>
      </c>
      <c r="H30" s="453"/>
      <c r="I30" s="44">
        <v>44</v>
      </c>
    </row>
    <row r="31" spans="1:9" ht="14.25" customHeight="1" x14ac:dyDescent="0.3">
      <c r="A31" s="465"/>
      <c r="B31" s="400"/>
      <c r="C31" s="279"/>
      <c r="D31" s="459"/>
      <c r="E31" s="459"/>
      <c r="F31" s="280"/>
      <c r="G31" s="98" t="s">
        <v>20</v>
      </c>
      <c r="H31" s="136"/>
      <c r="I31" s="264" t="s">
        <v>37</v>
      </c>
    </row>
    <row r="32" spans="1:9" ht="14.25" customHeight="1" thickBot="1" x14ac:dyDescent="0.35">
      <c r="A32" s="466"/>
      <c r="B32" s="88" t="s">
        <v>242</v>
      </c>
      <c r="C32" s="143"/>
      <c r="D32" s="454"/>
      <c r="E32" s="454"/>
      <c r="F32" s="164"/>
      <c r="G32" s="455" t="s">
        <v>299</v>
      </c>
      <c r="H32" s="456"/>
      <c r="I32" s="277" t="s">
        <v>234</v>
      </c>
    </row>
    <row r="34" spans="1:9" ht="18" customHeight="1" x14ac:dyDescent="0.3">
      <c r="A34" s="408" t="s">
        <v>366</v>
      </c>
      <c r="B34" s="215" t="s">
        <v>38</v>
      </c>
      <c r="C34" s="73"/>
      <c r="D34" s="100">
        <v>0</v>
      </c>
      <c r="E34" s="100" t="s">
        <v>270</v>
      </c>
      <c r="F34" s="100" t="s">
        <v>271</v>
      </c>
      <c r="G34" s="100" t="s">
        <v>64</v>
      </c>
      <c r="H34" s="104" t="s">
        <v>22</v>
      </c>
      <c r="I34" s="101"/>
    </row>
    <row r="35" spans="1:9" ht="14.25" customHeight="1" x14ac:dyDescent="0.3">
      <c r="A35" s="465"/>
      <c r="B35" s="400"/>
      <c r="C35" s="421" t="s">
        <v>434</v>
      </c>
      <c r="D35" s="457"/>
      <c r="E35" s="457"/>
      <c r="F35" s="457"/>
      <c r="G35" s="457"/>
      <c r="H35" s="457"/>
      <c r="I35" s="458"/>
    </row>
    <row r="36" spans="1:9" ht="18" customHeight="1" x14ac:dyDescent="0.3">
      <c r="A36" s="465"/>
      <c r="B36" s="400"/>
      <c r="C36" s="421"/>
      <c r="D36" s="174" t="s">
        <v>27</v>
      </c>
      <c r="E36" s="134">
        <f>'obsah 1'!E140*'obsah 1'!D5</f>
        <v>5098</v>
      </c>
      <c r="F36" s="134">
        <f>'obsah 1'!F140*'obsah 1'!D5</f>
        <v>5417</v>
      </c>
      <c r="G36" s="134">
        <f>'obsah 1'!G140*'obsah 1'!D5</f>
        <v>5964</v>
      </c>
      <c r="H36" s="134">
        <f>'obsah 1'!H140*'obsah 1'!D5</f>
        <v>7469</v>
      </c>
      <c r="I36" s="110"/>
    </row>
    <row r="37" spans="1:9" ht="14.25" customHeight="1" x14ac:dyDescent="0.3">
      <c r="A37" s="465"/>
      <c r="B37" s="400"/>
      <c r="C37" s="421"/>
      <c r="D37" s="50"/>
      <c r="E37" s="50">
        <v>5309</v>
      </c>
      <c r="F37" s="50">
        <v>5347</v>
      </c>
      <c r="G37" s="60">
        <v>5728</v>
      </c>
      <c r="H37" s="91">
        <v>6475</v>
      </c>
      <c r="I37" s="64">
        <v>6475</v>
      </c>
    </row>
    <row r="38" spans="1:9" ht="14.25" customHeight="1" x14ac:dyDescent="0.3">
      <c r="A38" s="465"/>
      <c r="B38" s="400"/>
      <c r="C38" s="421"/>
      <c r="D38" s="427" t="s">
        <v>12</v>
      </c>
      <c r="E38" s="427"/>
      <c r="F38" s="427"/>
      <c r="G38" s="427" t="s">
        <v>13</v>
      </c>
      <c r="H38" s="427"/>
      <c r="I38" s="428"/>
    </row>
    <row r="39" spans="1:9" ht="14.25" customHeight="1" x14ac:dyDescent="0.3">
      <c r="A39" s="465"/>
      <c r="B39" s="400"/>
      <c r="C39" s="421"/>
      <c r="D39" s="19" t="s">
        <v>14</v>
      </c>
      <c r="E39" s="419" t="s">
        <v>39</v>
      </c>
      <c r="F39" s="420"/>
      <c r="G39" s="445" t="s">
        <v>15</v>
      </c>
      <c r="H39" s="430"/>
      <c r="I39" s="44">
        <v>81</v>
      </c>
    </row>
    <row r="40" spans="1:9" ht="14.25" customHeight="1" x14ac:dyDescent="0.3">
      <c r="A40" s="465"/>
      <c r="B40" s="400"/>
      <c r="C40" s="301"/>
      <c r="D40" s="165" t="s">
        <v>16</v>
      </c>
      <c r="E40" s="462" t="s">
        <v>193</v>
      </c>
      <c r="F40" s="463"/>
      <c r="G40" s="445" t="s">
        <v>17</v>
      </c>
      <c r="H40" s="430"/>
      <c r="I40" s="44">
        <v>62</v>
      </c>
    </row>
    <row r="41" spans="1:9" ht="14.25" customHeight="1" x14ac:dyDescent="0.3">
      <c r="A41" s="465"/>
      <c r="B41" s="400"/>
      <c r="C41" s="231"/>
      <c r="D41" s="98" t="s">
        <v>18</v>
      </c>
      <c r="E41" s="98"/>
      <c r="F41" s="136">
        <v>1</v>
      </c>
      <c r="G41" s="452" t="s">
        <v>19</v>
      </c>
      <c r="H41" s="453"/>
      <c r="I41" s="44">
        <v>44</v>
      </c>
    </row>
    <row r="42" spans="1:9" ht="14.25" customHeight="1" x14ac:dyDescent="0.3">
      <c r="A42" s="465"/>
      <c r="B42" s="400"/>
      <c r="C42" s="231" t="s">
        <v>489</v>
      </c>
      <c r="D42" s="460" t="s">
        <v>295</v>
      </c>
      <c r="E42" s="461"/>
      <c r="F42" s="280"/>
      <c r="G42" s="98" t="s">
        <v>20</v>
      </c>
      <c r="H42" s="136"/>
      <c r="I42" s="264">
        <v>46</v>
      </c>
    </row>
    <row r="43" spans="1:9" ht="14.25" customHeight="1" thickBot="1" x14ac:dyDescent="0.35">
      <c r="A43" s="466"/>
      <c r="B43" s="88" t="s">
        <v>242</v>
      </c>
      <c r="C43" s="143"/>
      <c r="D43" s="454"/>
      <c r="E43" s="454"/>
      <c r="F43" s="164"/>
      <c r="G43" s="455" t="s">
        <v>299</v>
      </c>
      <c r="H43" s="456"/>
      <c r="I43" s="277" t="s">
        <v>234</v>
      </c>
    </row>
    <row r="44" spans="1:9" ht="10.199999999999999" customHeight="1" thickBot="1" x14ac:dyDescent="0.35"/>
    <row r="45" spans="1:9" ht="18" customHeight="1" x14ac:dyDescent="0.3">
      <c r="A45" s="408" t="s">
        <v>366</v>
      </c>
      <c r="B45" s="215" t="s">
        <v>288</v>
      </c>
      <c r="C45" s="73"/>
      <c r="D45" s="100">
        <v>0</v>
      </c>
      <c r="E45" s="100" t="s">
        <v>270</v>
      </c>
      <c r="F45" s="100" t="s">
        <v>271</v>
      </c>
      <c r="G45" s="100" t="s">
        <v>64</v>
      </c>
      <c r="H45" s="104" t="s">
        <v>22</v>
      </c>
      <c r="I45" s="101"/>
    </row>
    <row r="46" spans="1:9" ht="14.25" customHeight="1" x14ac:dyDescent="0.3">
      <c r="A46" s="465"/>
      <c r="B46" s="451"/>
      <c r="C46" s="464" t="s">
        <v>435</v>
      </c>
      <c r="D46" s="457"/>
      <c r="E46" s="457"/>
      <c r="F46" s="457"/>
      <c r="G46" s="457"/>
      <c r="H46" s="457"/>
      <c r="I46" s="458"/>
    </row>
    <row r="47" spans="1:9" ht="18" customHeight="1" x14ac:dyDescent="0.3">
      <c r="A47" s="465"/>
      <c r="B47" s="451"/>
      <c r="C47" s="464"/>
      <c r="D47" s="174" t="s">
        <v>27</v>
      </c>
      <c r="E47" s="134">
        <f>'obsah 1'!E141*'obsah 1'!D5</f>
        <v>5378</v>
      </c>
      <c r="F47" s="134">
        <f>'obsah 1'!F141*'obsah 1'!D5</f>
        <v>5698</v>
      </c>
      <c r="G47" s="134">
        <f>'obsah 1'!G141*'obsah 1'!D5</f>
        <v>6245</v>
      </c>
      <c r="H47" s="134">
        <f>'obsah 1'!H141*'obsah 1'!D5</f>
        <v>7750</v>
      </c>
      <c r="I47" s="110"/>
    </row>
    <row r="48" spans="1:9" ht="14.25" customHeight="1" x14ac:dyDescent="0.3">
      <c r="A48" s="465"/>
      <c r="B48" s="451"/>
      <c r="C48" s="464"/>
      <c r="D48" s="50"/>
      <c r="E48" s="50">
        <v>6222</v>
      </c>
      <c r="F48" s="50">
        <v>6260</v>
      </c>
      <c r="G48" s="60">
        <v>6641</v>
      </c>
      <c r="H48" s="91">
        <v>7388</v>
      </c>
      <c r="I48" s="64">
        <v>7388</v>
      </c>
    </row>
    <row r="49" spans="1:9" ht="14.25" customHeight="1" x14ac:dyDescent="0.3">
      <c r="A49" s="465"/>
      <c r="B49" s="451"/>
      <c r="C49" s="464"/>
      <c r="D49" s="125"/>
      <c r="E49" s="125" t="s">
        <v>12</v>
      </c>
      <c r="F49" s="125"/>
      <c r="G49" s="427" t="s">
        <v>13</v>
      </c>
      <c r="H49" s="427"/>
      <c r="I49" s="428"/>
    </row>
    <row r="50" spans="1:9" ht="14.25" customHeight="1" x14ac:dyDescent="0.3">
      <c r="A50" s="465"/>
      <c r="B50" s="451"/>
      <c r="C50" s="464"/>
      <c r="D50" s="19" t="s">
        <v>14</v>
      </c>
      <c r="E50" s="419" t="s">
        <v>296</v>
      </c>
      <c r="F50" s="420"/>
      <c r="G50" s="445" t="s">
        <v>15</v>
      </c>
      <c r="H50" s="430"/>
      <c r="I50" s="44" t="s">
        <v>297</v>
      </c>
    </row>
    <row r="51" spans="1:9" ht="14.25" customHeight="1" x14ac:dyDescent="0.3">
      <c r="A51" s="465"/>
      <c r="B51" s="451"/>
      <c r="C51" s="464"/>
      <c r="D51" s="165" t="s">
        <v>16</v>
      </c>
      <c r="E51" s="462" t="s">
        <v>300</v>
      </c>
      <c r="F51" s="463"/>
      <c r="G51" s="445" t="s">
        <v>17</v>
      </c>
      <c r="H51" s="430"/>
      <c r="I51" s="44">
        <v>62</v>
      </c>
    </row>
    <row r="52" spans="1:9" ht="14.25" customHeight="1" x14ac:dyDescent="0.3">
      <c r="A52" s="465"/>
      <c r="B52" s="451"/>
      <c r="C52" s="464"/>
      <c r="D52" s="98" t="s">
        <v>18</v>
      </c>
      <c r="E52" s="98"/>
      <c r="F52" s="136">
        <v>1</v>
      </c>
      <c r="G52" s="452" t="s">
        <v>19</v>
      </c>
      <c r="H52" s="453"/>
      <c r="I52" s="44">
        <v>44</v>
      </c>
    </row>
    <row r="53" spans="1:9" ht="14.25" customHeight="1" x14ac:dyDescent="0.3">
      <c r="A53" s="465"/>
      <c r="B53" s="451"/>
      <c r="C53" s="279"/>
      <c r="D53" s="459"/>
      <c r="E53" s="459"/>
      <c r="F53" s="280"/>
      <c r="G53" s="98" t="s">
        <v>20</v>
      </c>
      <c r="H53" s="136"/>
      <c r="I53" s="264" t="s">
        <v>283</v>
      </c>
    </row>
    <row r="54" spans="1:9" ht="14.25" customHeight="1" thickBot="1" x14ac:dyDescent="0.35">
      <c r="A54" s="466"/>
      <c r="B54" s="88" t="s">
        <v>242</v>
      </c>
      <c r="C54" s="143"/>
      <c r="D54" s="454"/>
      <c r="E54" s="454"/>
      <c r="F54" s="164"/>
      <c r="G54" s="455" t="s">
        <v>299</v>
      </c>
      <c r="H54" s="456"/>
      <c r="I54" s="277" t="s">
        <v>234</v>
      </c>
    </row>
    <row r="55" spans="1:9" ht="10.199999999999999" customHeight="1" thickBot="1" x14ac:dyDescent="0.35"/>
    <row r="56" spans="1:9" ht="18" customHeight="1" x14ac:dyDescent="0.3">
      <c r="A56" s="408" t="s">
        <v>366</v>
      </c>
      <c r="B56" s="215" t="s">
        <v>293</v>
      </c>
      <c r="C56" s="73"/>
      <c r="D56" s="100">
        <v>0</v>
      </c>
      <c r="E56" s="100" t="s">
        <v>270</v>
      </c>
      <c r="F56" s="100" t="s">
        <v>271</v>
      </c>
      <c r="G56" s="100" t="s">
        <v>64</v>
      </c>
      <c r="H56" s="104" t="s">
        <v>22</v>
      </c>
      <c r="I56" s="101"/>
    </row>
    <row r="57" spans="1:9" ht="14.25" customHeight="1" x14ac:dyDescent="0.3">
      <c r="A57" s="465"/>
      <c r="B57" s="400"/>
      <c r="C57" s="464" t="s">
        <v>436</v>
      </c>
      <c r="D57" s="457"/>
      <c r="E57" s="457"/>
      <c r="F57" s="457"/>
      <c r="G57" s="457"/>
      <c r="H57" s="457"/>
      <c r="I57" s="458"/>
    </row>
    <row r="58" spans="1:9" ht="18" customHeight="1" x14ac:dyDescent="0.3">
      <c r="A58" s="465"/>
      <c r="B58" s="400"/>
      <c r="C58" s="464"/>
      <c r="D58" s="174" t="s">
        <v>27</v>
      </c>
      <c r="E58" s="134">
        <f>'obsah 1'!E142*'obsah 1'!D5</f>
        <v>5378</v>
      </c>
      <c r="F58" s="134">
        <f>'obsah 1'!F142*'obsah 1'!D5</f>
        <v>5698</v>
      </c>
      <c r="G58" s="134">
        <f>'obsah 1'!G142*'obsah 1'!D5</f>
        <v>6245</v>
      </c>
      <c r="H58" s="134">
        <f>'obsah 1'!H142*'obsah 1'!D5</f>
        <v>7750</v>
      </c>
      <c r="I58" s="110"/>
    </row>
    <row r="59" spans="1:9" ht="14.25" customHeight="1" x14ac:dyDescent="0.3">
      <c r="A59" s="465"/>
      <c r="B59" s="400"/>
      <c r="C59" s="464"/>
      <c r="D59" s="50"/>
      <c r="E59" s="50">
        <v>6222</v>
      </c>
      <c r="F59" s="50">
        <v>6260</v>
      </c>
      <c r="G59" s="60">
        <v>6641</v>
      </c>
      <c r="H59" s="91">
        <v>7388</v>
      </c>
      <c r="I59" s="64">
        <v>7388</v>
      </c>
    </row>
    <row r="60" spans="1:9" ht="14.25" customHeight="1" x14ac:dyDescent="0.3">
      <c r="A60" s="465"/>
      <c r="B60" s="400"/>
      <c r="C60" s="464"/>
      <c r="D60" s="300"/>
      <c r="E60" s="113" t="s">
        <v>12</v>
      </c>
      <c r="F60" s="113"/>
      <c r="G60" s="427" t="s">
        <v>13</v>
      </c>
      <c r="H60" s="427"/>
      <c r="I60" s="428"/>
    </row>
    <row r="61" spans="1:9" ht="14.25" customHeight="1" x14ac:dyDescent="0.3">
      <c r="A61" s="465"/>
      <c r="B61" s="400"/>
      <c r="C61" s="464"/>
      <c r="D61" s="19" t="s">
        <v>14</v>
      </c>
      <c r="E61" s="419" t="s">
        <v>296</v>
      </c>
      <c r="F61" s="420"/>
      <c r="G61" s="445" t="s">
        <v>15</v>
      </c>
      <c r="H61" s="430"/>
      <c r="I61" s="44" t="s">
        <v>297</v>
      </c>
    </row>
    <row r="62" spans="1:9" ht="14.25" customHeight="1" x14ac:dyDescent="0.3">
      <c r="A62" s="465"/>
      <c r="B62" s="400"/>
      <c r="C62" s="464"/>
      <c r="D62" s="165" t="s">
        <v>16</v>
      </c>
      <c r="E62" s="462" t="s">
        <v>300</v>
      </c>
      <c r="F62" s="463"/>
      <c r="G62" s="445" t="s">
        <v>17</v>
      </c>
      <c r="H62" s="430"/>
      <c r="I62" s="44">
        <v>62</v>
      </c>
    </row>
    <row r="63" spans="1:9" ht="14.25" customHeight="1" x14ac:dyDescent="0.3">
      <c r="A63" s="465"/>
      <c r="B63" s="400"/>
      <c r="C63" s="464"/>
      <c r="D63" s="98" t="s">
        <v>18</v>
      </c>
      <c r="E63" s="98"/>
      <c r="F63" s="136">
        <v>1</v>
      </c>
      <c r="G63" s="452" t="s">
        <v>19</v>
      </c>
      <c r="H63" s="453"/>
      <c r="I63" s="44">
        <v>44</v>
      </c>
    </row>
    <row r="64" spans="1:9" ht="14.25" customHeight="1" x14ac:dyDescent="0.3">
      <c r="A64" s="465"/>
      <c r="B64" s="63"/>
      <c r="C64" s="279"/>
      <c r="D64" s="459"/>
      <c r="E64" s="459"/>
      <c r="F64" s="280"/>
      <c r="G64" s="98" t="s">
        <v>20</v>
      </c>
      <c r="H64" s="136"/>
      <c r="I64" s="264" t="s">
        <v>283</v>
      </c>
    </row>
    <row r="65" spans="1:9" ht="14.25" customHeight="1" thickBot="1" x14ac:dyDescent="0.35">
      <c r="A65" s="466"/>
      <c r="B65" s="88" t="s">
        <v>242</v>
      </c>
      <c r="C65" s="143"/>
      <c r="D65" s="454"/>
      <c r="E65" s="454"/>
      <c r="F65" s="164"/>
      <c r="G65" s="455" t="s">
        <v>299</v>
      </c>
      <c r="H65" s="456"/>
      <c r="I65" s="277" t="s">
        <v>234</v>
      </c>
    </row>
    <row r="66" spans="1:9" ht="13.5" customHeight="1" x14ac:dyDescent="0.3">
      <c r="B66" s="376" t="s">
        <v>542</v>
      </c>
    </row>
    <row r="67" spans="1:9" ht="15" customHeight="1" x14ac:dyDescent="0.3">
      <c r="B67" s="46"/>
      <c r="C67" s="29"/>
      <c r="D67" s="133"/>
      <c r="E67" s="46"/>
      <c r="F67" s="29"/>
    </row>
  </sheetData>
  <mergeCells count="80">
    <mergeCell ref="C35:C39"/>
    <mergeCell ref="D46:I46"/>
    <mergeCell ref="G49:I49"/>
    <mergeCell ref="A1:A10"/>
    <mergeCell ref="C2:C8"/>
    <mergeCell ref="D2:I2"/>
    <mergeCell ref="D5:F5"/>
    <mergeCell ref="G5:I5"/>
    <mergeCell ref="G6:H6"/>
    <mergeCell ref="D9:E9"/>
    <mergeCell ref="D10:E10"/>
    <mergeCell ref="E6:F6"/>
    <mergeCell ref="E7:F7"/>
    <mergeCell ref="G7:H7"/>
    <mergeCell ref="G8:H8"/>
    <mergeCell ref="G10:H10"/>
    <mergeCell ref="A12:A21"/>
    <mergeCell ref="A23:A32"/>
    <mergeCell ref="A34:A43"/>
    <mergeCell ref="A45:A54"/>
    <mergeCell ref="E50:F50"/>
    <mergeCell ref="E51:F51"/>
    <mergeCell ref="C46:C52"/>
    <mergeCell ref="D53:E53"/>
    <mergeCell ref="D35:I35"/>
    <mergeCell ref="D38:F38"/>
    <mergeCell ref="G38:I38"/>
    <mergeCell ref="E39:F39"/>
    <mergeCell ref="G39:H39"/>
    <mergeCell ref="G40:H40"/>
    <mergeCell ref="G41:H41"/>
    <mergeCell ref="C13:C19"/>
    <mergeCell ref="A56:A65"/>
    <mergeCell ref="E61:F61"/>
    <mergeCell ref="E62:F62"/>
    <mergeCell ref="D64:E64"/>
    <mergeCell ref="C57:C63"/>
    <mergeCell ref="B57:B63"/>
    <mergeCell ref="D13:I13"/>
    <mergeCell ref="G16:I16"/>
    <mergeCell ref="E17:F17"/>
    <mergeCell ref="G17:H17"/>
    <mergeCell ref="E18:F18"/>
    <mergeCell ref="G18:H18"/>
    <mergeCell ref="G19:H19"/>
    <mergeCell ref="D20:E20"/>
    <mergeCell ref="D21:E21"/>
    <mergeCell ref="G21:H21"/>
    <mergeCell ref="C24:C30"/>
    <mergeCell ref="D24:I24"/>
    <mergeCell ref="G27:I27"/>
    <mergeCell ref="E28:F28"/>
    <mergeCell ref="G28:H28"/>
    <mergeCell ref="E29:F29"/>
    <mergeCell ref="G29:H29"/>
    <mergeCell ref="G30:H30"/>
    <mergeCell ref="D31:E31"/>
    <mergeCell ref="D32:E32"/>
    <mergeCell ref="G32:H32"/>
    <mergeCell ref="D43:E43"/>
    <mergeCell ref="G43:H43"/>
    <mergeCell ref="D42:E42"/>
    <mergeCell ref="E40:F40"/>
    <mergeCell ref="G50:H50"/>
    <mergeCell ref="G51:H51"/>
    <mergeCell ref="G52:H52"/>
    <mergeCell ref="D54:E54"/>
    <mergeCell ref="G54:H54"/>
    <mergeCell ref="G63:H63"/>
    <mergeCell ref="D65:E65"/>
    <mergeCell ref="G65:H65"/>
    <mergeCell ref="D57:I57"/>
    <mergeCell ref="G60:I60"/>
    <mergeCell ref="G61:H61"/>
    <mergeCell ref="G62:H62"/>
    <mergeCell ref="B2:B9"/>
    <mergeCell ref="B13:B20"/>
    <mergeCell ref="B24:B31"/>
    <mergeCell ref="B35:B42"/>
    <mergeCell ref="B46:B53"/>
  </mergeCells>
  <hyperlinks>
    <hyperlink ref="B65" r:id="rId1" xr:uid="{EE551751-286E-4B79-81EC-6216BBCF39C6}"/>
    <hyperlink ref="B54" r:id="rId2" xr:uid="{1B6EC641-A531-4158-B16D-9AE96EF85170}"/>
    <hyperlink ref="B43" r:id="rId3" xr:uid="{D9D8BEF4-EDCF-4FB2-9B90-1A52B01959BD}"/>
    <hyperlink ref="B32" r:id="rId4" xr:uid="{798F0494-7FA8-466B-9365-C792762158AD}"/>
    <hyperlink ref="B21" r:id="rId5" xr:uid="{94E0A7B2-F6F5-43E6-8D16-4BC29C131454}"/>
    <hyperlink ref="B10" r:id="rId6" xr:uid="{4D4C9153-FFCF-486E-BEC0-924DA5B0ED64}"/>
  </hyperlinks>
  <pageMargins left="0.51181102362204722" right="0.47244094488188981" top="0.74803149606299213" bottom="0.74803149606299213" header="0.31496062992125984" footer="0.31496062992125984"/>
  <pageSetup paperSize="9" scale="73" orientation="portrait" r:id="rId7"/>
  <headerFooter>
    <oddHeader>&amp;C&amp;12Soft Seating</oddHeader>
    <oddFooter>&amp;C&amp;11&amp;A</oddFooter>
  </headerFooter>
  <drawing r:id="rId8"/>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F318E3-77E9-4690-85F2-8BB826BEA422}">
  <sheetPr codeName="List6">
    <pageSetUpPr fitToPage="1"/>
  </sheetPr>
  <dimension ref="A1:I69"/>
  <sheetViews>
    <sheetView zoomScale="90" zoomScaleNormal="90" zoomScaleSheetLayoutView="90" workbookViewId="0">
      <selection activeCell="C2" sqref="C2:C8"/>
    </sheetView>
  </sheetViews>
  <sheetFormatPr defaultColWidth="9" defaultRowHeight="13.8" x14ac:dyDescent="0.3"/>
  <cols>
    <col min="1" max="1" width="2.44140625" style="12" customWidth="1"/>
    <col min="2" max="2" width="19.21875" customWidth="1"/>
    <col min="3" max="3" width="50.77734375" customWidth="1"/>
    <col min="4" max="9" width="10.77734375" customWidth="1"/>
  </cols>
  <sheetData>
    <row r="1" spans="1:9" ht="18" customHeight="1" x14ac:dyDescent="0.3">
      <c r="A1" s="422" t="s">
        <v>366</v>
      </c>
      <c r="B1" s="216" t="s">
        <v>31</v>
      </c>
      <c r="C1" s="180"/>
      <c r="D1" s="100">
        <v>0</v>
      </c>
      <c r="E1" s="100" t="s">
        <v>270</v>
      </c>
      <c r="F1" s="100" t="s">
        <v>271</v>
      </c>
      <c r="G1" s="100" t="s">
        <v>64</v>
      </c>
      <c r="H1" s="104" t="s">
        <v>22</v>
      </c>
      <c r="I1" s="101"/>
    </row>
    <row r="2" spans="1:9" ht="14.25" customHeight="1" x14ac:dyDescent="0.3">
      <c r="A2" s="423"/>
      <c r="B2" s="400"/>
      <c r="C2" s="421" t="s">
        <v>495</v>
      </c>
      <c r="D2" s="457"/>
      <c r="E2" s="470"/>
      <c r="F2" s="470"/>
      <c r="G2" s="470"/>
      <c r="H2" s="470"/>
      <c r="I2" s="490"/>
    </row>
    <row r="3" spans="1:9" ht="18" customHeight="1" x14ac:dyDescent="0.3">
      <c r="A3" s="423"/>
      <c r="B3" s="400"/>
      <c r="C3" s="421"/>
      <c r="D3" s="174" t="s">
        <v>27</v>
      </c>
      <c r="E3" s="134">
        <f>'obsah 1'!E144*'obsah 1'!D5</f>
        <v>5943</v>
      </c>
      <c r="F3" s="134">
        <f>'obsah 1'!F144*'obsah 1'!D5</f>
        <v>6262</v>
      </c>
      <c r="G3" s="134">
        <f>'obsah 1'!G144*'obsah 1'!D5</f>
        <v>6809</v>
      </c>
      <c r="H3" s="134">
        <f>'obsah 1'!H144*'obsah 1'!D5</f>
        <v>8315</v>
      </c>
      <c r="I3" s="110"/>
    </row>
    <row r="4" spans="1:9" ht="14.25" customHeight="1" x14ac:dyDescent="0.3">
      <c r="A4" s="423"/>
      <c r="B4" s="400"/>
      <c r="C4" s="421"/>
      <c r="D4" s="43"/>
      <c r="E4" s="93">
        <v>6222</v>
      </c>
      <c r="F4" s="93">
        <v>6260</v>
      </c>
      <c r="G4" s="93">
        <v>6641</v>
      </c>
      <c r="H4" s="93">
        <v>7388</v>
      </c>
      <c r="I4" s="181">
        <v>7388</v>
      </c>
    </row>
    <row r="5" spans="1:9" ht="14.25" customHeight="1" x14ac:dyDescent="0.3">
      <c r="A5" s="423"/>
      <c r="B5" s="400"/>
      <c r="C5" s="421"/>
      <c r="D5" s="427" t="s">
        <v>12</v>
      </c>
      <c r="E5" s="442"/>
      <c r="F5" s="442"/>
      <c r="G5" s="427" t="s">
        <v>13</v>
      </c>
      <c r="H5" s="442"/>
      <c r="I5" s="443"/>
    </row>
    <row r="6" spans="1:9" ht="14.25" customHeight="1" x14ac:dyDescent="0.3">
      <c r="A6" s="423"/>
      <c r="B6" s="400"/>
      <c r="C6" s="421"/>
      <c r="D6" s="19" t="s">
        <v>14</v>
      </c>
      <c r="E6" s="419" t="s">
        <v>515</v>
      </c>
      <c r="F6" s="444"/>
      <c r="G6" s="445" t="s">
        <v>15</v>
      </c>
      <c r="H6" s="444"/>
      <c r="I6" s="44">
        <v>81</v>
      </c>
    </row>
    <row r="7" spans="1:9" ht="14.25" customHeight="1" x14ac:dyDescent="0.3">
      <c r="A7" s="423"/>
      <c r="B7" s="400"/>
      <c r="C7" s="421"/>
      <c r="D7" s="165" t="s">
        <v>16</v>
      </c>
      <c r="E7" s="446" t="s">
        <v>193</v>
      </c>
      <c r="F7" s="489"/>
      <c r="G7" s="445" t="s">
        <v>17</v>
      </c>
      <c r="H7" s="444"/>
      <c r="I7" s="44">
        <v>62</v>
      </c>
    </row>
    <row r="8" spans="1:9" ht="14.25" customHeight="1" x14ac:dyDescent="0.3">
      <c r="A8" s="423"/>
      <c r="B8" s="400"/>
      <c r="C8" s="421"/>
      <c r="D8" s="98" t="s">
        <v>18</v>
      </c>
      <c r="E8" s="98"/>
      <c r="F8" s="136">
        <v>1</v>
      </c>
      <c r="G8" s="431" t="s">
        <v>19</v>
      </c>
      <c r="H8" s="444"/>
      <c r="I8" s="44">
        <v>43</v>
      </c>
    </row>
    <row r="9" spans="1:9" ht="14.25" customHeight="1" x14ac:dyDescent="0.3">
      <c r="A9" s="423"/>
      <c r="B9" s="400"/>
      <c r="C9" s="182"/>
      <c r="D9" s="432"/>
      <c r="E9" s="488"/>
      <c r="F9" s="176"/>
      <c r="G9" s="98" t="s">
        <v>20</v>
      </c>
      <c r="H9" s="173"/>
      <c r="I9" s="44">
        <v>46</v>
      </c>
    </row>
    <row r="10" spans="1:9" ht="14.25" customHeight="1" thickBot="1" x14ac:dyDescent="0.35">
      <c r="A10" s="424"/>
      <c r="B10" s="88" t="s">
        <v>242</v>
      </c>
      <c r="C10" s="160"/>
      <c r="D10" s="74"/>
      <c r="E10" s="74"/>
      <c r="F10" s="74"/>
      <c r="G10" s="433" t="s">
        <v>299</v>
      </c>
      <c r="H10" s="449"/>
      <c r="I10" s="54" t="s">
        <v>234</v>
      </c>
    </row>
    <row r="11" spans="1:9" ht="10.199999999999999" customHeight="1" thickBot="1" x14ac:dyDescent="0.35">
      <c r="B11" s="179"/>
      <c r="C11" s="45"/>
      <c r="D11" s="45"/>
      <c r="E11" s="45"/>
      <c r="F11" s="45"/>
      <c r="G11" s="45"/>
      <c r="H11" s="45"/>
      <c r="I11" s="45"/>
    </row>
    <row r="12" spans="1:9" ht="18" customHeight="1" x14ac:dyDescent="0.3">
      <c r="A12" s="422" t="s">
        <v>366</v>
      </c>
      <c r="B12" s="216" t="s">
        <v>31</v>
      </c>
      <c r="C12" s="183" t="s">
        <v>282</v>
      </c>
      <c r="D12" s="100">
        <v>0</v>
      </c>
      <c r="E12" s="100" t="s">
        <v>270</v>
      </c>
      <c r="F12" s="100" t="s">
        <v>271</v>
      </c>
      <c r="G12" s="100" t="s">
        <v>64</v>
      </c>
      <c r="H12" s="104" t="s">
        <v>22</v>
      </c>
      <c r="I12" s="101"/>
    </row>
    <row r="13" spans="1:9" ht="14.25" customHeight="1" x14ac:dyDescent="0.3">
      <c r="A13" s="423"/>
      <c r="B13" s="402"/>
      <c r="C13" s="421" t="s">
        <v>496</v>
      </c>
      <c r="D13" s="457"/>
      <c r="E13" s="457"/>
      <c r="F13" s="457"/>
      <c r="G13" s="457"/>
      <c r="H13" s="457"/>
      <c r="I13" s="458"/>
    </row>
    <row r="14" spans="1:9" ht="18" customHeight="1" x14ac:dyDescent="0.3">
      <c r="A14" s="423"/>
      <c r="B14" s="402"/>
      <c r="C14" s="421"/>
      <c r="D14" s="174" t="s">
        <v>27</v>
      </c>
      <c r="E14" s="134">
        <f>'obsah 1'!E145*'obsah 1'!D5</f>
        <v>5943</v>
      </c>
      <c r="F14" s="134">
        <f>'obsah 1'!F145*'obsah 1'!D5</f>
        <v>6262</v>
      </c>
      <c r="G14" s="134">
        <f>'obsah 1'!G145*'obsah 1'!D5</f>
        <v>6809</v>
      </c>
      <c r="H14" s="134">
        <f>'obsah 1'!H145*'obsah 1'!D5</f>
        <v>8315</v>
      </c>
      <c r="I14" s="110"/>
    </row>
    <row r="15" spans="1:9" ht="14.25" customHeight="1" x14ac:dyDescent="0.3">
      <c r="A15" s="423"/>
      <c r="B15" s="402"/>
      <c r="C15" s="421"/>
      <c r="D15" s="43"/>
      <c r="E15" s="93">
        <v>6222</v>
      </c>
      <c r="F15" s="93">
        <v>6260</v>
      </c>
      <c r="G15" s="93">
        <v>6641</v>
      </c>
      <c r="H15" s="93">
        <v>7388</v>
      </c>
      <c r="I15" s="181">
        <v>7388</v>
      </c>
    </row>
    <row r="16" spans="1:9" ht="14.25" customHeight="1" x14ac:dyDescent="0.3">
      <c r="A16" s="423"/>
      <c r="B16" s="402"/>
      <c r="C16" s="421"/>
      <c r="D16" s="427" t="s">
        <v>12</v>
      </c>
      <c r="E16" s="427"/>
      <c r="F16" s="427"/>
      <c r="G16" s="427" t="s">
        <v>13</v>
      </c>
      <c r="H16" s="427"/>
      <c r="I16" s="428"/>
    </row>
    <row r="17" spans="1:9" ht="14.25" customHeight="1" x14ac:dyDescent="0.3">
      <c r="A17" s="423"/>
      <c r="B17" s="402"/>
      <c r="C17" s="421"/>
      <c r="D17" s="19" t="s">
        <v>14</v>
      </c>
      <c r="E17" s="419" t="s">
        <v>515</v>
      </c>
      <c r="F17" s="420"/>
      <c r="G17" s="445" t="s">
        <v>15</v>
      </c>
      <c r="H17" s="430"/>
      <c r="I17" s="44">
        <v>81</v>
      </c>
    </row>
    <row r="18" spans="1:9" ht="14.25" customHeight="1" x14ac:dyDescent="0.3">
      <c r="A18" s="423"/>
      <c r="B18" s="402"/>
      <c r="C18" s="421"/>
      <c r="D18" s="165" t="s">
        <v>16</v>
      </c>
      <c r="E18" s="446" t="s">
        <v>193</v>
      </c>
      <c r="F18" s="447"/>
      <c r="G18" s="445" t="s">
        <v>17</v>
      </c>
      <c r="H18" s="430"/>
      <c r="I18" s="44">
        <v>62</v>
      </c>
    </row>
    <row r="19" spans="1:9" ht="14.25" customHeight="1" x14ac:dyDescent="0.3">
      <c r="A19" s="423"/>
      <c r="B19" s="402"/>
      <c r="C19" s="421"/>
      <c r="D19" s="98" t="s">
        <v>18</v>
      </c>
      <c r="E19" s="98"/>
      <c r="F19" s="136">
        <v>1</v>
      </c>
      <c r="G19" s="431" t="s">
        <v>19</v>
      </c>
      <c r="H19" s="430"/>
      <c r="I19" s="44">
        <v>43</v>
      </c>
    </row>
    <row r="20" spans="1:9" ht="14.25" customHeight="1" x14ac:dyDescent="0.3">
      <c r="A20" s="423"/>
      <c r="B20" s="402"/>
      <c r="C20" s="182"/>
      <c r="D20" s="432"/>
      <c r="E20" s="432"/>
      <c r="F20" s="176"/>
      <c r="G20" s="98" t="s">
        <v>20</v>
      </c>
      <c r="H20" s="173"/>
      <c r="I20" s="44">
        <v>46</v>
      </c>
    </row>
    <row r="21" spans="1:9" ht="14.25" customHeight="1" thickBot="1" x14ac:dyDescent="0.35">
      <c r="A21" s="424"/>
      <c r="B21" s="88" t="s">
        <v>242</v>
      </c>
      <c r="C21" s="160"/>
      <c r="D21" s="74"/>
      <c r="E21" s="74"/>
      <c r="F21" s="74"/>
      <c r="G21" s="433" t="s">
        <v>299</v>
      </c>
      <c r="H21" s="434"/>
      <c r="I21" s="54" t="s">
        <v>234</v>
      </c>
    </row>
    <row r="22" spans="1:9" ht="10.199999999999999" customHeight="1" thickBot="1" x14ac:dyDescent="0.35">
      <c r="B22" s="70"/>
    </row>
    <row r="23" spans="1:9" ht="18" customHeight="1" x14ac:dyDescent="0.3">
      <c r="A23" s="518" t="s">
        <v>366</v>
      </c>
      <c r="B23" s="217" t="s">
        <v>57</v>
      </c>
      <c r="C23" s="5"/>
      <c r="D23" s="491" t="s">
        <v>50</v>
      </c>
      <c r="E23" s="492"/>
      <c r="F23" s="493" t="s">
        <v>58</v>
      </c>
      <c r="G23" s="494"/>
      <c r="H23" s="493" t="s">
        <v>59</v>
      </c>
      <c r="I23" s="495"/>
    </row>
    <row r="24" spans="1:9" ht="14.25" customHeight="1" x14ac:dyDescent="0.3">
      <c r="A24" s="519"/>
      <c r="B24" s="469"/>
      <c r="C24" s="421" t="s">
        <v>437</v>
      </c>
      <c r="D24" s="32"/>
      <c r="E24" s="32"/>
      <c r="F24" s="32"/>
      <c r="G24" s="32"/>
      <c r="H24" s="32"/>
      <c r="I24" s="36"/>
    </row>
    <row r="25" spans="1:9" ht="18" customHeight="1" x14ac:dyDescent="0.3">
      <c r="A25" s="519"/>
      <c r="B25" s="469"/>
      <c r="C25" s="421"/>
      <c r="D25" s="473" t="s">
        <v>51</v>
      </c>
      <c r="E25" s="474"/>
      <c r="F25" s="475">
        <f>3771*'obsah 1'!D5</f>
        <v>3771</v>
      </c>
      <c r="G25" s="478"/>
      <c r="H25" s="475" t="s">
        <v>245</v>
      </c>
      <c r="I25" s="477"/>
    </row>
    <row r="26" spans="1:9" ht="14.25" customHeight="1" x14ac:dyDescent="0.3">
      <c r="A26" s="519"/>
      <c r="B26" s="469"/>
      <c r="C26" s="421"/>
      <c r="D26" s="32"/>
      <c r="E26" s="32"/>
      <c r="F26" s="37">
        <f>F28+F30</f>
        <v>3364</v>
      </c>
      <c r="G26" s="40"/>
      <c r="H26" s="37">
        <f>F28+H30</f>
        <v>3002</v>
      </c>
      <c r="I26" s="41">
        <f>3364+48</f>
        <v>3412</v>
      </c>
    </row>
    <row r="27" spans="1:9" ht="18" customHeight="1" x14ac:dyDescent="0.3">
      <c r="A27" s="519"/>
      <c r="B27" s="469"/>
      <c r="C27" s="421"/>
      <c r="D27" s="473" t="s">
        <v>52</v>
      </c>
      <c r="E27" s="474"/>
      <c r="F27" s="475">
        <f>2195*'obsah 1'!D5</f>
        <v>2195</v>
      </c>
      <c r="G27" s="476"/>
      <c r="H27" s="476"/>
      <c r="I27" s="477"/>
    </row>
    <row r="28" spans="1:9" ht="14.25" customHeight="1" x14ac:dyDescent="0.3">
      <c r="A28" s="519"/>
      <c r="B28" s="469"/>
      <c r="C28" s="421"/>
      <c r="D28" s="32"/>
      <c r="E28" s="32"/>
      <c r="F28" s="38">
        <v>2012</v>
      </c>
      <c r="G28" s="38"/>
      <c r="H28" s="38"/>
      <c r="I28" s="39"/>
    </row>
    <row r="29" spans="1:9" ht="18" customHeight="1" x14ac:dyDescent="0.3">
      <c r="A29" s="519"/>
      <c r="B29" s="469"/>
      <c r="C29" s="421"/>
      <c r="D29" s="473" t="s">
        <v>53</v>
      </c>
      <c r="E29" s="474"/>
      <c r="F29" s="475">
        <f>1576*'obsah 1'!D5</f>
        <v>1576</v>
      </c>
      <c r="G29" s="478"/>
      <c r="H29" s="475" t="s">
        <v>245</v>
      </c>
      <c r="I29" s="477"/>
    </row>
    <row r="30" spans="1:9" ht="14.25" customHeight="1" x14ac:dyDescent="0.3">
      <c r="A30" s="519"/>
      <c r="B30" s="469"/>
      <c r="C30" s="421"/>
      <c r="D30" s="32"/>
      <c r="E30" s="32"/>
      <c r="F30" s="16">
        <v>1352</v>
      </c>
      <c r="G30" s="16"/>
      <c r="H30" s="16">
        <v>990</v>
      </c>
      <c r="I30" s="34"/>
    </row>
    <row r="31" spans="1:9" ht="14.25" customHeight="1" x14ac:dyDescent="0.3">
      <c r="A31" s="519"/>
      <c r="B31" s="469"/>
      <c r="C31" s="421"/>
      <c r="D31" s="419" t="s">
        <v>60</v>
      </c>
      <c r="E31" s="420"/>
      <c r="F31" s="479" t="s">
        <v>61</v>
      </c>
      <c r="G31" s="499"/>
      <c r="H31" s="479" t="s">
        <v>61</v>
      </c>
      <c r="I31" s="480"/>
    </row>
    <row r="32" spans="1:9" ht="15" customHeight="1" x14ac:dyDescent="0.3">
      <c r="A32" s="519"/>
      <c r="B32" s="469"/>
      <c r="C32" s="421"/>
      <c r="D32" s="481" t="s">
        <v>54</v>
      </c>
      <c r="E32" s="482"/>
      <c r="F32" s="483" t="s">
        <v>62</v>
      </c>
      <c r="G32" s="484"/>
      <c r="H32" s="483" t="s">
        <v>62</v>
      </c>
      <c r="I32" s="485"/>
    </row>
    <row r="33" spans="1:9" ht="14.25" customHeight="1" x14ac:dyDescent="0.3">
      <c r="A33" s="519"/>
      <c r="B33" s="469"/>
      <c r="C33" s="421"/>
      <c r="D33" s="486" t="s">
        <v>55</v>
      </c>
      <c r="E33" s="487"/>
      <c r="F33" s="496">
        <v>7.4</v>
      </c>
      <c r="G33" s="497"/>
      <c r="H33" s="496">
        <v>8.5</v>
      </c>
      <c r="I33" s="498"/>
    </row>
    <row r="34" spans="1:9" ht="14.25" customHeight="1" x14ac:dyDescent="0.3">
      <c r="A34" s="519"/>
      <c r="B34" s="63"/>
      <c r="C34" s="151"/>
      <c r="D34" s="486" t="s">
        <v>195</v>
      </c>
      <c r="E34" s="487"/>
      <c r="F34" s="500">
        <v>0.1</v>
      </c>
      <c r="G34" s="501"/>
      <c r="H34" s="500">
        <v>0.1</v>
      </c>
      <c r="I34" s="502"/>
    </row>
    <row r="35" spans="1:9" ht="14.25" customHeight="1" thickBot="1" x14ac:dyDescent="0.35">
      <c r="A35" s="520"/>
      <c r="B35" s="59" t="s">
        <v>242</v>
      </c>
      <c r="C35" s="206"/>
      <c r="D35" s="503" t="s">
        <v>56</v>
      </c>
      <c r="E35" s="504"/>
      <c r="F35" s="505" t="s">
        <v>12</v>
      </c>
      <c r="G35" s="506"/>
      <c r="H35" s="505" t="s">
        <v>12</v>
      </c>
      <c r="I35" s="507"/>
    </row>
    <row r="36" spans="1:9" ht="10.199999999999999" customHeight="1" thickBot="1" x14ac:dyDescent="0.35"/>
    <row r="37" spans="1:9" ht="18" customHeight="1" x14ac:dyDescent="0.3">
      <c r="A37" s="422" t="s">
        <v>342</v>
      </c>
      <c r="B37" s="214" t="s">
        <v>42</v>
      </c>
      <c r="C37" s="87"/>
      <c r="D37" s="13">
        <v>0</v>
      </c>
      <c r="E37" s="13" t="s">
        <v>270</v>
      </c>
      <c r="F37" s="13" t="s">
        <v>271</v>
      </c>
      <c r="G37" s="13" t="s">
        <v>64</v>
      </c>
      <c r="H37" s="77" t="s">
        <v>22</v>
      </c>
      <c r="I37" s="14"/>
    </row>
    <row r="38" spans="1:9" ht="14.55" customHeight="1" x14ac:dyDescent="0.3">
      <c r="A38" s="423"/>
      <c r="B38" s="400"/>
      <c r="C38" s="421" t="s">
        <v>497</v>
      </c>
      <c r="D38" s="457"/>
      <c r="E38" s="470"/>
      <c r="F38" s="470"/>
      <c r="G38" s="470"/>
      <c r="H38" s="470"/>
      <c r="I38" s="471"/>
    </row>
    <row r="39" spans="1:9" ht="18" customHeight="1" x14ac:dyDescent="0.3">
      <c r="A39" s="423"/>
      <c r="B39" s="400"/>
      <c r="C39" s="421"/>
      <c r="D39" s="174" t="s">
        <v>27</v>
      </c>
      <c r="E39" s="134">
        <f>'obsah 1'!E147*'obsah 1'!D5</f>
        <v>6764</v>
      </c>
      <c r="F39" s="134">
        <f>'obsah 1'!F147*'obsah 1'!D5</f>
        <v>7129</v>
      </c>
      <c r="G39" s="134">
        <f>'obsah 1'!G147*'obsah 1'!D5</f>
        <v>7754</v>
      </c>
      <c r="H39" s="134">
        <f>'obsah 1'!H147*'obsah 1'!D5</f>
        <v>9474</v>
      </c>
      <c r="I39" s="81"/>
    </row>
    <row r="40" spans="1:9" ht="14.55" customHeight="1" x14ac:dyDescent="0.3">
      <c r="A40" s="423"/>
      <c r="B40" s="400"/>
      <c r="C40" s="421"/>
      <c r="D40" s="27">
        <v>6085</v>
      </c>
      <c r="E40" s="16">
        <v>6824</v>
      </c>
      <c r="F40" s="16">
        <v>6867</v>
      </c>
      <c r="G40" s="17">
        <v>7949</v>
      </c>
      <c r="H40" s="17">
        <v>8768</v>
      </c>
      <c r="I40" s="90">
        <v>8768</v>
      </c>
    </row>
    <row r="41" spans="1:9" ht="14.55" customHeight="1" x14ac:dyDescent="0.3">
      <c r="A41" s="423"/>
      <c r="B41" s="400"/>
      <c r="C41" s="421"/>
      <c r="D41" s="427" t="s">
        <v>12</v>
      </c>
      <c r="E41" s="442"/>
      <c r="F41" s="442"/>
      <c r="G41" s="427" t="s">
        <v>13</v>
      </c>
      <c r="H41" s="442"/>
      <c r="I41" s="472"/>
    </row>
    <row r="42" spans="1:9" ht="14.55" customHeight="1" x14ac:dyDescent="0.3">
      <c r="A42" s="423"/>
      <c r="B42" s="400"/>
      <c r="C42" s="421"/>
      <c r="D42" s="19" t="s">
        <v>14</v>
      </c>
      <c r="E42" s="419" t="s">
        <v>43</v>
      </c>
      <c r="F42" s="444"/>
      <c r="G42" s="445" t="s">
        <v>15</v>
      </c>
      <c r="H42" s="444"/>
      <c r="I42" s="21">
        <v>77</v>
      </c>
    </row>
    <row r="43" spans="1:9" ht="14.55" customHeight="1" x14ac:dyDescent="0.3">
      <c r="A43" s="423"/>
      <c r="B43" s="400"/>
      <c r="C43" s="421"/>
      <c r="D43" s="165" t="s">
        <v>16</v>
      </c>
      <c r="E43" s="446" t="s">
        <v>193</v>
      </c>
      <c r="F43" s="489"/>
      <c r="G43" s="445" t="s">
        <v>17</v>
      </c>
      <c r="H43" s="444"/>
      <c r="I43" s="21">
        <v>61</v>
      </c>
    </row>
    <row r="44" spans="1:9" ht="14.55" customHeight="1" x14ac:dyDescent="0.3">
      <c r="A44" s="423"/>
      <c r="B44" s="400"/>
      <c r="C44" s="421"/>
      <c r="D44" s="98" t="s">
        <v>18</v>
      </c>
      <c r="E44" s="98"/>
      <c r="F44" s="136">
        <v>1</v>
      </c>
      <c r="G44" s="429" t="s">
        <v>19</v>
      </c>
      <c r="H44" s="444"/>
      <c r="I44" s="21">
        <v>44</v>
      </c>
    </row>
    <row r="45" spans="1:9" ht="14.55" customHeight="1" x14ac:dyDescent="0.3">
      <c r="A45" s="423"/>
      <c r="B45" s="400"/>
      <c r="C45" s="10"/>
      <c r="D45" s="432"/>
      <c r="E45" s="488"/>
      <c r="F45" s="176"/>
      <c r="G45" s="23" t="s">
        <v>20</v>
      </c>
      <c r="H45" s="49"/>
      <c r="I45" s="21">
        <v>48</v>
      </c>
    </row>
    <row r="46" spans="1:9" ht="14.55" customHeight="1" thickBot="1" x14ac:dyDescent="0.35">
      <c r="A46" s="424"/>
      <c r="B46" s="65" t="s">
        <v>242</v>
      </c>
      <c r="C46" s="129"/>
      <c r="D46" s="52"/>
      <c r="E46" s="52"/>
      <c r="F46" s="52"/>
      <c r="G46" s="448" t="s">
        <v>299</v>
      </c>
      <c r="H46" s="449"/>
      <c r="I46" s="55" t="s">
        <v>235</v>
      </c>
    </row>
    <row r="47" spans="1:9" ht="10.199999999999999" customHeight="1" thickBot="1" x14ac:dyDescent="0.35"/>
    <row r="48" spans="1:9" ht="18" customHeight="1" x14ac:dyDescent="0.3">
      <c r="A48" s="422" t="s">
        <v>366</v>
      </c>
      <c r="B48" s="516" t="s">
        <v>343</v>
      </c>
      <c r="C48" s="517"/>
      <c r="D48" s="13">
        <v>0</v>
      </c>
      <c r="E48" s="13" t="s">
        <v>270</v>
      </c>
      <c r="F48" s="13" t="s">
        <v>271</v>
      </c>
      <c r="G48" s="13" t="s">
        <v>64</v>
      </c>
      <c r="H48" s="77" t="s">
        <v>22</v>
      </c>
      <c r="I48" s="14"/>
    </row>
    <row r="49" spans="1:9" ht="14.55" customHeight="1" x14ac:dyDescent="0.3">
      <c r="A49" s="423"/>
      <c r="B49" s="400"/>
      <c r="C49" s="421" t="s">
        <v>438</v>
      </c>
      <c r="D49" s="457"/>
      <c r="E49" s="457"/>
      <c r="F49" s="457"/>
      <c r="G49" s="457"/>
      <c r="H49" s="457"/>
      <c r="I49" s="508"/>
    </row>
    <row r="50" spans="1:9" ht="18" customHeight="1" x14ac:dyDescent="0.3">
      <c r="A50" s="423"/>
      <c r="B50" s="400"/>
      <c r="C50" s="421"/>
      <c r="D50" s="174" t="s">
        <v>27</v>
      </c>
      <c r="E50" s="134">
        <f>'obsah 1'!E148*'obsah 1'!D5</f>
        <v>6764</v>
      </c>
      <c r="F50" s="134">
        <f>'obsah 1'!F148*'obsah 1'!D5</f>
        <v>7129</v>
      </c>
      <c r="G50" s="134">
        <f>'obsah 1'!G148*'obsah 1'!D5</f>
        <v>7754</v>
      </c>
      <c r="H50" s="134">
        <f>'obsah 1'!H148*'obsah 1'!D5</f>
        <v>9474</v>
      </c>
      <c r="I50" s="81"/>
    </row>
    <row r="51" spans="1:9" ht="14.55" customHeight="1" x14ac:dyDescent="0.3">
      <c r="A51" s="423"/>
      <c r="B51" s="400"/>
      <c r="C51" s="421"/>
      <c r="D51" s="27">
        <v>6085</v>
      </c>
      <c r="E51" s="16">
        <v>6824</v>
      </c>
      <c r="F51" s="16">
        <v>6867</v>
      </c>
      <c r="G51" s="17">
        <v>7949</v>
      </c>
      <c r="H51" s="17">
        <v>8768</v>
      </c>
      <c r="I51" s="90">
        <v>8768</v>
      </c>
    </row>
    <row r="52" spans="1:9" ht="14.55" customHeight="1" x14ac:dyDescent="0.3">
      <c r="A52" s="423"/>
      <c r="B52" s="400"/>
      <c r="C52" s="421"/>
      <c r="D52" s="427" t="s">
        <v>12</v>
      </c>
      <c r="E52" s="427"/>
      <c r="F52" s="427"/>
      <c r="G52" s="427" t="s">
        <v>13</v>
      </c>
      <c r="H52" s="427"/>
      <c r="I52" s="509"/>
    </row>
    <row r="53" spans="1:9" ht="14.55" customHeight="1" x14ac:dyDescent="0.3">
      <c r="A53" s="423"/>
      <c r="B53" s="400"/>
      <c r="C53" s="421"/>
      <c r="D53" s="19" t="s">
        <v>14</v>
      </c>
      <c r="E53" s="419" t="s">
        <v>43</v>
      </c>
      <c r="F53" s="420"/>
      <c r="G53" s="445" t="s">
        <v>15</v>
      </c>
      <c r="H53" s="430"/>
      <c r="I53" s="21">
        <v>77</v>
      </c>
    </row>
    <row r="54" spans="1:9" ht="14.55" customHeight="1" x14ac:dyDescent="0.3">
      <c r="A54" s="423"/>
      <c r="B54" s="400"/>
      <c r="C54" s="421"/>
      <c r="D54" s="165" t="s">
        <v>16</v>
      </c>
      <c r="E54" s="446" t="s">
        <v>193</v>
      </c>
      <c r="F54" s="447"/>
      <c r="G54" s="445" t="s">
        <v>17</v>
      </c>
      <c r="H54" s="430"/>
      <c r="I54" s="21">
        <v>61</v>
      </c>
    </row>
    <row r="55" spans="1:9" ht="14.55" customHeight="1" x14ac:dyDescent="0.3">
      <c r="A55" s="423"/>
      <c r="B55" s="400"/>
      <c r="C55" s="421"/>
      <c r="D55" s="98" t="s">
        <v>18</v>
      </c>
      <c r="E55" s="98"/>
      <c r="F55" s="136">
        <v>1</v>
      </c>
      <c r="G55" s="431" t="s">
        <v>19</v>
      </c>
      <c r="H55" s="430"/>
      <c r="I55" s="21">
        <v>44</v>
      </c>
    </row>
    <row r="56" spans="1:9" ht="14.55" customHeight="1" x14ac:dyDescent="0.3">
      <c r="A56" s="423"/>
      <c r="B56" s="400"/>
      <c r="C56" s="7"/>
      <c r="D56" s="432"/>
      <c r="E56" s="432"/>
      <c r="F56" s="176"/>
      <c r="G56" s="98" t="s">
        <v>20</v>
      </c>
      <c r="H56" s="173"/>
      <c r="I56" s="21">
        <v>48</v>
      </c>
    </row>
    <row r="57" spans="1:9" ht="14.55" customHeight="1" thickBot="1" x14ac:dyDescent="0.35">
      <c r="A57" s="424"/>
      <c r="B57" s="65" t="s">
        <v>242</v>
      </c>
      <c r="C57" s="129"/>
      <c r="D57" s="52"/>
      <c r="E57" s="52"/>
      <c r="F57" s="52"/>
      <c r="G57" s="433" t="s">
        <v>299</v>
      </c>
      <c r="H57" s="434"/>
      <c r="I57" s="55" t="s">
        <v>235</v>
      </c>
    </row>
    <row r="58" spans="1:9" ht="10.199999999999999" customHeight="1" thickBot="1" x14ac:dyDescent="0.35"/>
    <row r="59" spans="1:9" ht="18" customHeight="1" x14ac:dyDescent="0.3">
      <c r="A59" s="422" t="s">
        <v>366</v>
      </c>
      <c r="B59" s="211" t="s">
        <v>40</v>
      </c>
      <c r="C59" s="73"/>
      <c r="D59" s="100">
        <v>0</v>
      </c>
      <c r="E59" s="100" t="s">
        <v>270</v>
      </c>
      <c r="F59" s="100" t="s">
        <v>271</v>
      </c>
      <c r="G59" s="100" t="s">
        <v>64</v>
      </c>
      <c r="H59" s="104" t="s">
        <v>22</v>
      </c>
      <c r="I59" s="101"/>
    </row>
    <row r="60" spans="1:9" ht="14.55" customHeight="1" x14ac:dyDescent="0.3">
      <c r="A60" s="423"/>
      <c r="B60" s="515"/>
      <c r="C60" s="464" t="s">
        <v>439</v>
      </c>
      <c r="D60" s="511"/>
      <c r="E60" s="512"/>
      <c r="F60" s="512"/>
      <c r="G60" s="512"/>
      <c r="H60" s="512"/>
      <c r="I60" s="513"/>
    </row>
    <row r="61" spans="1:9" ht="18" customHeight="1" x14ac:dyDescent="0.3">
      <c r="A61" s="423"/>
      <c r="B61" s="515"/>
      <c r="C61" s="510"/>
      <c r="D61" s="174" t="s">
        <v>27</v>
      </c>
      <c r="E61" s="152">
        <f>'obsah 1'!E149*'obsah 1'!D5</f>
        <v>6658</v>
      </c>
      <c r="F61" s="152">
        <f>'obsah 1'!F149*'obsah 1'!D5</f>
        <v>7023</v>
      </c>
      <c r="G61" s="152">
        <f>'obsah 1'!G149*'obsah 1'!D5</f>
        <v>7648</v>
      </c>
      <c r="H61" s="152">
        <f>'obsah 1'!H149*'obsah 1'!D5</f>
        <v>9369</v>
      </c>
      <c r="I61" s="120"/>
    </row>
    <row r="62" spans="1:9" ht="14.55" customHeight="1" x14ac:dyDescent="0.3">
      <c r="A62" s="423"/>
      <c r="B62" s="515"/>
      <c r="C62" s="510"/>
      <c r="D62" s="50">
        <v>6262</v>
      </c>
      <c r="E62" s="50">
        <v>7019</v>
      </c>
      <c r="F62" s="50">
        <v>7062</v>
      </c>
      <c r="G62" s="60">
        <v>7433</v>
      </c>
      <c r="H62" s="60">
        <v>7993</v>
      </c>
      <c r="I62" s="108">
        <v>7993</v>
      </c>
    </row>
    <row r="63" spans="1:9" ht="14.55" customHeight="1" x14ac:dyDescent="0.3">
      <c r="A63" s="423"/>
      <c r="B63" s="515"/>
      <c r="C63" s="510"/>
      <c r="D63" s="405" t="s">
        <v>12</v>
      </c>
      <c r="E63" s="514"/>
      <c r="F63" s="514"/>
      <c r="G63" s="427" t="s">
        <v>13</v>
      </c>
      <c r="H63" s="442"/>
      <c r="I63" s="443"/>
    </row>
    <row r="64" spans="1:9" ht="14.55" customHeight="1" x14ac:dyDescent="0.3">
      <c r="A64" s="423"/>
      <c r="B64" s="515"/>
      <c r="C64" s="510"/>
      <c r="D64" s="19" t="s">
        <v>14</v>
      </c>
      <c r="E64" s="457" t="s">
        <v>513</v>
      </c>
      <c r="F64" s="444"/>
      <c r="G64" s="445" t="s">
        <v>15</v>
      </c>
      <c r="H64" s="444"/>
      <c r="I64" s="44">
        <v>77</v>
      </c>
    </row>
    <row r="65" spans="1:9" ht="14.55" customHeight="1" x14ac:dyDescent="0.3">
      <c r="A65" s="423"/>
      <c r="B65" s="515"/>
      <c r="C65" s="510"/>
      <c r="D65" s="282" t="s">
        <v>16</v>
      </c>
      <c r="E65" s="511" t="s">
        <v>194</v>
      </c>
      <c r="F65" s="489"/>
      <c r="G65" s="445" t="s">
        <v>17</v>
      </c>
      <c r="H65" s="444"/>
      <c r="I65" s="44">
        <v>61</v>
      </c>
    </row>
    <row r="66" spans="1:9" ht="14.55" customHeight="1" x14ac:dyDescent="0.3">
      <c r="A66" s="423"/>
      <c r="B66" s="515"/>
      <c r="C66" s="510"/>
      <c r="D66" s="98" t="s">
        <v>18</v>
      </c>
      <c r="E66" s="98"/>
      <c r="F66" s="136">
        <v>1</v>
      </c>
      <c r="G66" s="431" t="s">
        <v>19</v>
      </c>
      <c r="H66" s="444"/>
      <c r="I66" s="44">
        <v>44</v>
      </c>
    </row>
    <row r="67" spans="1:9" ht="14.55" customHeight="1" x14ac:dyDescent="0.3">
      <c r="A67" s="423"/>
      <c r="B67" s="515"/>
      <c r="C67" s="276" t="s">
        <v>289</v>
      </c>
      <c r="D67" s="436" t="s">
        <v>295</v>
      </c>
      <c r="E67" s="437"/>
      <c r="F67" s="280">
        <v>120</v>
      </c>
      <c r="G67" s="98" t="s">
        <v>20</v>
      </c>
      <c r="H67" s="175"/>
      <c r="I67" s="44">
        <v>48</v>
      </c>
    </row>
    <row r="68" spans="1:9" ht="14.55" customHeight="1" thickBot="1" x14ac:dyDescent="0.35">
      <c r="A68" s="424"/>
      <c r="B68" s="159" t="s">
        <v>242</v>
      </c>
      <c r="C68" s="220" t="s">
        <v>428</v>
      </c>
      <c r="D68" s="438" t="s">
        <v>295</v>
      </c>
      <c r="E68" s="439"/>
      <c r="F68" s="164"/>
      <c r="G68" s="440" t="s">
        <v>299</v>
      </c>
      <c r="H68" s="439"/>
      <c r="I68" s="277" t="s">
        <v>235</v>
      </c>
    </row>
    <row r="69" spans="1:9" ht="13.5" customHeight="1" x14ac:dyDescent="0.3">
      <c r="B69" s="376" t="s">
        <v>542</v>
      </c>
    </row>
  </sheetData>
  <mergeCells count="96">
    <mergeCell ref="B38:B45"/>
    <mergeCell ref="B49:B56"/>
    <mergeCell ref="B60:B67"/>
    <mergeCell ref="A1:A10"/>
    <mergeCell ref="A12:A21"/>
    <mergeCell ref="B48:C48"/>
    <mergeCell ref="C2:C8"/>
    <mergeCell ref="C13:C19"/>
    <mergeCell ref="C38:C44"/>
    <mergeCell ref="A23:A35"/>
    <mergeCell ref="A48:A57"/>
    <mergeCell ref="C49:C55"/>
    <mergeCell ref="A59:A68"/>
    <mergeCell ref="A37:A46"/>
    <mergeCell ref="B2:B9"/>
    <mergeCell ref="B13:B20"/>
    <mergeCell ref="C60:C66"/>
    <mergeCell ref="D60:I60"/>
    <mergeCell ref="D63:F63"/>
    <mergeCell ref="G63:I63"/>
    <mergeCell ref="E64:F64"/>
    <mergeCell ref="G64:H64"/>
    <mergeCell ref="E65:F65"/>
    <mergeCell ref="G65:H65"/>
    <mergeCell ref="G66:H66"/>
    <mergeCell ref="D35:E35"/>
    <mergeCell ref="F35:G35"/>
    <mergeCell ref="H35:I35"/>
    <mergeCell ref="D67:E67"/>
    <mergeCell ref="D68:E68"/>
    <mergeCell ref="G68:H68"/>
    <mergeCell ref="D49:I49"/>
    <mergeCell ref="D52:F52"/>
    <mergeCell ref="G52:I52"/>
    <mergeCell ref="E53:F53"/>
    <mergeCell ref="G53:H53"/>
    <mergeCell ref="E54:F54"/>
    <mergeCell ref="G54:H54"/>
    <mergeCell ref="G55:H55"/>
    <mergeCell ref="D56:E56"/>
    <mergeCell ref="G57:H57"/>
    <mergeCell ref="F33:G33"/>
    <mergeCell ref="H33:I33"/>
    <mergeCell ref="D31:E31"/>
    <mergeCell ref="F31:G31"/>
    <mergeCell ref="D34:E34"/>
    <mergeCell ref="F34:G34"/>
    <mergeCell ref="H34:I34"/>
    <mergeCell ref="D23:E23"/>
    <mergeCell ref="F23:G23"/>
    <mergeCell ref="H23:I23"/>
    <mergeCell ref="D25:E25"/>
    <mergeCell ref="F25:G25"/>
    <mergeCell ref="H25:I25"/>
    <mergeCell ref="D20:E20"/>
    <mergeCell ref="G21:H21"/>
    <mergeCell ref="E7:F7"/>
    <mergeCell ref="D9:E9"/>
    <mergeCell ref="G19:H19"/>
    <mergeCell ref="G10:H10"/>
    <mergeCell ref="G17:H17"/>
    <mergeCell ref="E18:F18"/>
    <mergeCell ref="G18:H18"/>
    <mergeCell ref="G8:H8"/>
    <mergeCell ref="D13:I13"/>
    <mergeCell ref="D16:F16"/>
    <mergeCell ref="G16:I16"/>
    <mergeCell ref="E17:F17"/>
    <mergeCell ref="G7:H7"/>
    <mergeCell ref="D5:F5"/>
    <mergeCell ref="E6:F6"/>
    <mergeCell ref="D2:I2"/>
    <mergeCell ref="G5:I5"/>
    <mergeCell ref="G6:H6"/>
    <mergeCell ref="D45:E45"/>
    <mergeCell ref="G46:H46"/>
    <mergeCell ref="G42:H42"/>
    <mergeCell ref="E43:F43"/>
    <mergeCell ref="G43:H43"/>
    <mergeCell ref="E42:F42"/>
    <mergeCell ref="B24:B33"/>
    <mergeCell ref="C24:C33"/>
    <mergeCell ref="D38:I38"/>
    <mergeCell ref="D41:F41"/>
    <mergeCell ref="G44:H44"/>
    <mergeCell ref="G41:I41"/>
    <mergeCell ref="D27:E27"/>
    <mergeCell ref="F27:I27"/>
    <mergeCell ref="D29:E29"/>
    <mergeCell ref="F29:G29"/>
    <mergeCell ref="H29:I29"/>
    <mergeCell ref="H31:I31"/>
    <mergeCell ref="D32:E32"/>
    <mergeCell ref="F32:G32"/>
    <mergeCell ref="H32:I32"/>
    <mergeCell ref="D33:E33"/>
  </mergeCells>
  <hyperlinks>
    <hyperlink ref="B10" r:id="rId1" xr:uid="{C4655D7D-875A-46B7-BDB5-60FB54DBBF33}"/>
    <hyperlink ref="B21" r:id="rId2" xr:uid="{A3F26FAF-6800-4EE5-93C9-2B5DEFEC9041}"/>
    <hyperlink ref="B57" r:id="rId3" xr:uid="{812DC11B-705F-4407-A6C9-1128DE34A1CA}"/>
    <hyperlink ref="B46" r:id="rId4" xr:uid="{AAABC8E0-4816-42E0-9CAD-6BC73307A5A9}"/>
    <hyperlink ref="B35" r:id="rId5" xr:uid="{F73AB511-566A-4E14-9E74-F5C3226EC7F4}"/>
    <hyperlink ref="B68" r:id="rId6" xr:uid="{9FD31F0A-8FD1-4C4B-94AB-2F238DECD146}"/>
  </hyperlinks>
  <pageMargins left="0.51181102362204722" right="0.47244094488188981" top="0.74803149606299213" bottom="0.74803149606299213" header="0.31496062992125984" footer="0.31496062992125984"/>
  <pageSetup paperSize="9" scale="70" orientation="portrait" r:id="rId7"/>
  <headerFooter>
    <oddHeader>&amp;C&amp;12Soft Seating</oddHeader>
    <oddFooter>&amp;C&amp;11&amp;A</oddFooter>
  </headerFooter>
  <drawing r:id="rId8"/>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List7">
    <pageSetUpPr fitToPage="1"/>
  </sheetPr>
  <dimension ref="A1:I55"/>
  <sheetViews>
    <sheetView zoomScale="90" zoomScaleNormal="90" zoomScaleSheetLayoutView="90" workbookViewId="0">
      <selection activeCell="H48" sqref="H48"/>
    </sheetView>
  </sheetViews>
  <sheetFormatPr defaultColWidth="14.44140625" defaultRowHeight="15" customHeight="1" x14ac:dyDescent="0.3"/>
  <cols>
    <col min="1" max="1" width="2.44140625" style="12" customWidth="1"/>
    <col min="2" max="2" width="19.21875" customWidth="1"/>
    <col min="3" max="3" width="50.77734375" customWidth="1"/>
    <col min="4" max="9" width="10.77734375" customWidth="1"/>
    <col min="10" max="10" width="25.77734375" bestFit="1" customWidth="1"/>
    <col min="11" max="13" width="9.21875" customWidth="1"/>
    <col min="14" max="26" width="8.77734375" customWidth="1"/>
  </cols>
  <sheetData>
    <row r="1" spans="1:9" ht="18" customHeight="1" x14ac:dyDescent="0.3">
      <c r="A1" s="422" t="s">
        <v>366</v>
      </c>
      <c r="B1" s="218" t="s">
        <v>41</v>
      </c>
      <c r="C1" s="5"/>
      <c r="D1" s="13">
        <v>0</v>
      </c>
      <c r="E1" s="13" t="s">
        <v>270</v>
      </c>
      <c r="F1" s="13" t="s">
        <v>271</v>
      </c>
      <c r="G1" s="13" t="s">
        <v>64</v>
      </c>
      <c r="H1" s="77" t="s">
        <v>22</v>
      </c>
      <c r="I1" s="14"/>
    </row>
    <row r="2" spans="1:9" ht="12.75" customHeight="1" x14ac:dyDescent="0.3">
      <c r="A2" s="423"/>
      <c r="B2" s="400"/>
      <c r="C2" s="401" t="s">
        <v>499</v>
      </c>
      <c r="D2" s="457"/>
      <c r="E2" s="470"/>
      <c r="F2" s="470"/>
      <c r="G2" s="470"/>
      <c r="H2" s="470"/>
      <c r="I2" s="471"/>
    </row>
    <row r="3" spans="1:9" ht="18" customHeight="1" x14ac:dyDescent="0.3">
      <c r="A3" s="423"/>
      <c r="B3" s="400"/>
      <c r="C3" s="401"/>
      <c r="D3" s="174" t="s">
        <v>27</v>
      </c>
      <c r="E3" s="134">
        <f>'obsah 1'!E151*'obsah 1'!D5</f>
        <v>6029</v>
      </c>
      <c r="F3" s="134">
        <f>'obsah 1'!F151*'obsah 1'!D5</f>
        <v>6394</v>
      </c>
      <c r="G3" s="134">
        <f>'obsah 1'!G151*'obsah 1'!D5</f>
        <v>7019</v>
      </c>
      <c r="H3" s="134">
        <f>'obsah 1'!H151*'obsah 1'!D5</f>
        <v>8740</v>
      </c>
      <c r="I3" s="86"/>
    </row>
    <row r="4" spans="1:9" ht="12.75" customHeight="1" x14ac:dyDescent="0.3">
      <c r="A4" s="423"/>
      <c r="B4" s="400"/>
      <c r="C4" s="401"/>
      <c r="D4" s="27"/>
      <c r="E4" s="75">
        <v>5900</v>
      </c>
      <c r="F4" s="75">
        <v>5939</v>
      </c>
      <c r="G4" s="75">
        <v>6321</v>
      </c>
      <c r="H4" s="96">
        <v>7066</v>
      </c>
      <c r="I4" s="76">
        <v>7066</v>
      </c>
    </row>
    <row r="5" spans="1:9" ht="12.75" customHeight="1" x14ac:dyDescent="0.3">
      <c r="A5" s="423"/>
      <c r="B5" s="400"/>
      <c r="C5" s="401"/>
      <c r="D5" s="521" t="s">
        <v>12</v>
      </c>
      <c r="E5" s="522"/>
      <c r="F5" s="522"/>
      <c r="G5" s="521" t="s">
        <v>13</v>
      </c>
      <c r="H5" s="522"/>
      <c r="I5" s="472"/>
    </row>
    <row r="6" spans="1:9" ht="12.75" customHeight="1" x14ac:dyDescent="0.3">
      <c r="A6" s="423"/>
      <c r="B6" s="400"/>
      <c r="C6" s="401"/>
      <c r="D6" s="19" t="s">
        <v>14</v>
      </c>
      <c r="E6" s="523" t="s">
        <v>514</v>
      </c>
      <c r="F6" s="444"/>
      <c r="G6" s="524" t="s">
        <v>15</v>
      </c>
      <c r="H6" s="444"/>
      <c r="I6" s="21">
        <v>77</v>
      </c>
    </row>
    <row r="7" spans="1:9" ht="12.75" customHeight="1" x14ac:dyDescent="0.3">
      <c r="A7" s="423"/>
      <c r="B7" s="400"/>
      <c r="C7" s="401"/>
      <c r="D7" s="19" t="s">
        <v>16</v>
      </c>
      <c r="E7" s="523" t="s">
        <v>193</v>
      </c>
      <c r="F7" s="444"/>
      <c r="G7" s="524" t="s">
        <v>17</v>
      </c>
      <c r="H7" s="444"/>
      <c r="I7" s="21">
        <v>61</v>
      </c>
    </row>
    <row r="8" spans="1:9" ht="12.75" customHeight="1" x14ac:dyDescent="0.3">
      <c r="A8" s="423"/>
      <c r="B8" s="400"/>
      <c r="C8" s="401"/>
      <c r="D8" s="19" t="s">
        <v>18</v>
      </c>
      <c r="E8" s="19"/>
      <c r="F8" s="22">
        <v>1</v>
      </c>
      <c r="G8" s="524" t="s">
        <v>19</v>
      </c>
      <c r="H8" s="444"/>
      <c r="I8" s="21">
        <v>44</v>
      </c>
    </row>
    <row r="9" spans="1:9" ht="12.75" customHeight="1" x14ac:dyDescent="0.3">
      <c r="A9" s="423"/>
      <c r="B9" s="400"/>
      <c r="C9" s="231" t="s">
        <v>489</v>
      </c>
      <c r="D9" s="473" t="s">
        <v>295</v>
      </c>
      <c r="E9" s="474"/>
      <c r="F9" s="22"/>
      <c r="G9" s="23" t="s">
        <v>20</v>
      </c>
      <c r="H9" s="20"/>
      <c r="I9" s="21">
        <v>48</v>
      </c>
    </row>
    <row r="10" spans="1:9" ht="12.75" customHeight="1" thickBot="1" x14ac:dyDescent="0.35">
      <c r="A10" s="424"/>
      <c r="B10" s="65" t="s">
        <v>242</v>
      </c>
      <c r="C10" s="9"/>
      <c r="D10" s="24"/>
      <c r="E10" s="24"/>
      <c r="F10" s="24"/>
      <c r="G10" s="448" t="s">
        <v>299</v>
      </c>
      <c r="H10" s="449"/>
      <c r="I10" s="55" t="s">
        <v>235</v>
      </c>
    </row>
    <row r="11" spans="1:9" ht="10.199999999999999" customHeight="1" thickBot="1" x14ac:dyDescent="0.35">
      <c r="A11" s="11"/>
      <c r="B11" s="192"/>
      <c r="C11" s="4"/>
      <c r="D11" s="11"/>
      <c r="E11" s="11"/>
      <c r="F11" s="11"/>
      <c r="G11" s="11"/>
      <c r="H11" s="11"/>
      <c r="I11" s="11"/>
    </row>
    <row r="12" spans="1:9" ht="18" customHeight="1" x14ac:dyDescent="0.3">
      <c r="A12" s="422" t="s">
        <v>366</v>
      </c>
      <c r="B12" s="218" t="s">
        <v>44</v>
      </c>
      <c r="C12" s="5"/>
      <c r="D12" s="13">
        <v>0</v>
      </c>
      <c r="E12" s="13" t="s">
        <v>270</v>
      </c>
      <c r="F12" s="13" t="s">
        <v>271</v>
      </c>
      <c r="G12" s="13" t="s">
        <v>64</v>
      </c>
      <c r="H12" s="77" t="s">
        <v>22</v>
      </c>
      <c r="I12" s="14"/>
    </row>
    <row r="13" spans="1:9" ht="12.75" customHeight="1" x14ac:dyDescent="0.3">
      <c r="A13" s="423"/>
      <c r="B13" s="402"/>
      <c r="C13" s="401" t="s">
        <v>441</v>
      </c>
      <c r="D13" s="457"/>
      <c r="E13" s="470"/>
      <c r="F13" s="470"/>
      <c r="G13" s="470"/>
      <c r="H13" s="470"/>
      <c r="I13" s="471"/>
    </row>
    <row r="14" spans="1:9" ht="18" customHeight="1" x14ac:dyDescent="0.3">
      <c r="A14" s="423"/>
      <c r="B14" s="402"/>
      <c r="C14" s="401"/>
      <c r="D14" s="174" t="s">
        <v>27</v>
      </c>
      <c r="E14" s="134">
        <f>'obsah 1'!E152*'obsah 1'!D5</f>
        <v>8494</v>
      </c>
      <c r="F14" s="134">
        <f>'obsah 1'!F152*'obsah 1'!D5</f>
        <v>8859</v>
      </c>
      <c r="G14" s="134">
        <f>'obsah 1'!G152*'obsah 1'!D5</f>
        <v>9484</v>
      </c>
      <c r="H14" s="134">
        <f>'obsah 1'!H152*'obsah 1'!D5</f>
        <v>11205</v>
      </c>
      <c r="I14" s="86"/>
    </row>
    <row r="15" spans="1:9" ht="12.75" customHeight="1" x14ac:dyDescent="0.3">
      <c r="A15" s="423"/>
      <c r="B15" s="402"/>
      <c r="C15" s="401"/>
      <c r="D15" s="27">
        <v>6987</v>
      </c>
      <c r="E15" s="153"/>
      <c r="F15" s="153"/>
      <c r="G15" s="154"/>
      <c r="H15" s="155"/>
      <c r="I15" s="18">
        <v>9858</v>
      </c>
    </row>
    <row r="16" spans="1:9" ht="12.75" customHeight="1" x14ac:dyDescent="0.3">
      <c r="A16" s="423"/>
      <c r="B16" s="402"/>
      <c r="C16" s="401"/>
      <c r="D16" s="521" t="s">
        <v>12</v>
      </c>
      <c r="E16" s="522"/>
      <c r="F16" s="522"/>
      <c r="G16" s="521" t="s">
        <v>13</v>
      </c>
      <c r="H16" s="522"/>
      <c r="I16" s="472"/>
    </row>
    <row r="17" spans="1:9" ht="12.75" customHeight="1" x14ac:dyDescent="0.3">
      <c r="A17" s="423"/>
      <c r="B17" s="402"/>
      <c r="C17" s="401"/>
      <c r="D17" s="19" t="s">
        <v>14</v>
      </c>
      <c r="E17" s="523" t="s">
        <v>45</v>
      </c>
      <c r="F17" s="444"/>
      <c r="G17" s="524" t="s">
        <v>15</v>
      </c>
      <c r="H17" s="444"/>
      <c r="I17" s="21">
        <v>78</v>
      </c>
    </row>
    <row r="18" spans="1:9" ht="12.75" customHeight="1" x14ac:dyDescent="0.3">
      <c r="A18" s="423"/>
      <c r="B18" s="402"/>
      <c r="C18" s="401"/>
      <c r="D18" s="165" t="s">
        <v>16</v>
      </c>
      <c r="E18" s="446" t="s">
        <v>193</v>
      </c>
      <c r="F18" s="489"/>
      <c r="G18" s="524" t="s">
        <v>17</v>
      </c>
      <c r="H18" s="444"/>
      <c r="I18" s="21">
        <v>61</v>
      </c>
    </row>
    <row r="19" spans="1:9" ht="12.75" customHeight="1" x14ac:dyDescent="0.3">
      <c r="A19" s="423"/>
      <c r="B19" s="402"/>
      <c r="C19" s="401"/>
      <c r="D19" s="98" t="s">
        <v>18</v>
      </c>
      <c r="E19" s="98"/>
      <c r="F19" s="136">
        <v>1</v>
      </c>
      <c r="G19" s="431" t="s">
        <v>19</v>
      </c>
      <c r="H19" s="444"/>
      <c r="I19" s="21">
        <v>43</v>
      </c>
    </row>
    <row r="20" spans="1:9" ht="12.75" customHeight="1" x14ac:dyDescent="0.3">
      <c r="A20" s="423"/>
      <c r="B20" s="402"/>
      <c r="C20" s="10"/>
      <c r="D20" s="432"/>
      <c r="E20" s="488"/>
      <c r="F20" s="176"/>
      <c r="G20" s="98" t="s">
        <v>20</v>
      </c>
      <c r="H20" s="173"/>
      <c r="I20" s="21">
        <v>49</v>
      </c>
    </row>
    <row r="21" spans="1:9" ht="12.75" customHeight="1" thickBot="1" x14ac:dyDescent="0.35">
      <c r="A21" s="424"/>
      <c r="B21" s="65" t="s">
        <v>242</v>
      </c>
      <c r="C21" s="9"/>
      <c r="D21" s="24"/>
      <c r="E21" s="24"/>
      <c r="F21" s="24"/>
      <c r="G21" s="433" t="s">
        <v>299</v>
      </c>
      <c r="H21" s="449"/>
      <c r="I21" s="55" t="s">
        <v>235</v>
      </c>
    </row>
    <row r="22" spans="1:9" ht="10.199999999999999" customHeight="1" thickBot="1" x14ac:dyDescent="0.35">
      <c r="A22" s="11"/>
      <c r="B22" s="69"/>
      <c r="C22" s="4"/>
      <c r="D22" s="11"/>
      <c r="E22" s="11"/>
      <c r="F22" s="11"/>
      <c r="G22" s="11"/>
      <c r="H22" s="11"/>
      <c r="I22" s="11"/>
    </row>
    <row r="23" spans="1:9" ht="18" customHeight="1" x14ac:dyDescent="0.3">
      <c r="A23" s="422" t="s">
        <v>366</v>
      </c>
      <c r="B23" s="218" t="s">
        <v>46</v>
      </c>
      <c r="C23" s="5"/>
      <c r="D23" s="13">
        <v>0</v>
      </c>
      <c r="E23" s="13" t="s">
        <v>270</v>
      </c>
      <c r="F23" s="13" t="s">
        <v>271</v>
      </c>
      <c r="G23" s="13" t="s">
        <v>64</v>
      </c>
      <c r="H23" s="77" t="s">
        <v>22</v>
      </c>
      <c r="I23" s="14"/>
    </row>
    <row r="24" spans="1:9" ht="12.75" customHeight="1" x14ac:dyDescent="0.3">
      <c r="A24" s="423"/>
      <c r="B24" s="400"/>
      <c r="C24" s="401" t="s">
        <v>440</v>
      </c>
      <c r="D24" s="457"/>
      <c r="E24" s="470"/>
      <c r="F24" s="470"/>
      <c r="G24" s="470"/>
      <c r="H24" s="470"/>
      <c r="I24" s="471"/>
    </row>
    <row r="25" spans="1:9" ht="18" customHeight="1" x14ac:dyDescent="0.3">
      <c r="A25" s="423"/>
      <c r="B25" s="400"/>
      <c r="C25" s="401"/>
      <c r="D25" s="174" t="s">
        <v>27</v>
      </c>
      <c r="E25" s="134">
        <f>'obsah 1'!E153*'obsah 1'!D5</f>
        <v>7225</v>
      </c>
      <c r="F25" s="134">
        <f>'obsah 1'!F153*'obsah 1'!D5</f>
        <v>7590</v>
      </c>
      <c r="G25" s="134">
        <f>'obsah 1'!G153*'obsah 1'!D5</f>
        <v>8215</v>
      </c>
      <c r="H25" s="134">
        <f>'obsah 1'!H153*'obsah 1'!D5</f>
        <v>9936</v>
      </c>
      <c r="I25" s="86"/>
    </row>
    <row r="26" spans="1:9" ht="12.75" customHeight="1" x14ac:dyDescent="0.3">
      <c r="A26" s="423"/>
      <c r="B26" s="400"/>
      <c r="C26" s="401"/>
      <c r="D26" s="27">
        <v>6085</v>
      </c>
      <c r="E26" s="16">
        <v>6824</v>
      </c>
      <c r="F26" s="16">
        <v>6867</v>
      </c>
      <c r="G26" s="17">
        <v>7949</v>
      </c>
      <c r="H26" s="91">
        <v>8768</v>
      </c>
      <c r="I26" s="18">
        <v>8768</v>
      </c>
    </row>
    <row r="27" spans="1:9" ht="12.75" customHeight="1" x14ac:dyDescent="0.3">
      <c r="A27" s="423"/>
      <c r="B27" s="400"/>
      <c r="C27" s="401"/>
      <c r="D27" s="521" t="s">
        <v>12</v>
      </c>
      <c r="E27" s="522"/>
      <c r="F27" s="522"/>
      <c r="G27" s="521" t="s">
        <v>13</v>
      </c>
      <c r="H27" s="522"/>
      <c r="I27" s="472"/>
    </row>
    <row r="28" spans="1:9" ht="12.75" customHeight="1" x14ac:dyDescent="0.3">
      <c r="A28" s="423"/>
      <c r="B28" s="400"/>
      <c r="C28" s="401"/>
      <c r="D28" s="19" t="s">
        <v>14</v>
      </c>
      <c r="E28" s="523" t="s">
        <v>47</v>
      </c>
      <c r="F28" s="444"/>
      <c r="G28" s="524" t="s">
        <v>15</v>
      </c>
      <c r="H28" s="444"/>
      <c r="I28" s="21" t="s">
        <v>48</v>
      </c>
    </row>
    <row r="29" spans="1:9" ht="12.75" customHeight="1" x14ac:dyDescent="0.3">
      <c r="A29" s="423"/>
      <c r="B29" s="400"/>
      <c r="C29" s="401"/>
      <c r="D29" s="165" t="s">
        <v>16</v>
      </c>
      <c r="E29" s="446" t="s">
        <v>193</v>
      </c>
      <c r="F29" s="489"/>
      <c r="G29" s="524" t="s">
        <v>17</v>
      </c>
      <c r="H29" s="444"/>
      <c r="I29" s="21">
        <v>61</v>
      </c>
    </row>
    <row r="30" spans="1:9" ht="12.75" customHeight="1" x14ac:dyDescent="0.3">
      <c r="A30" s="423"/>
      <c r="B30" s="400"/>
      <c r="C30" s="401"/>
      <c r="D30" s="98" t="s">
        <v>18</v>
      </c>
      <c r="E30" s="98"/>
      <c r="F30" s="136">
        <v>1</v>
      </c>
      <c r="G30" s="431" t="s">
        <v>19</v>
      </c>
      <c r="H30" s="444"/>
      <c r="I30" s="21">
        <v>44</v>
      </c>
    </row>
    <row r="31" spans="1:9" ht="12.75" customHeight="1" x14ac:dyDescent="0.3">
      <c r="A31" s="423"/>
      <c r="B31" s="400"/>
      <c r="C31" s="10"/>
      <c r="D31" s="432"/>
      <c r="E31" s="488"/>
      <c r="F31" s="176"/>
      <c r="G31" s="98" t="s">
        <v>20</v>
      </c>
      <c r="H31" s="173"/>
      <c r="I31" s="21" t="s">
        <v>49</v>
      </c>
    </row>
    <row r="32" spans="1:9" ht="12.75" customHeight="1" thickBot="1" x14ac:dyDescent="0.35">
      <c r="A32" s="424"/>
      <c r="B32" s="65" t="s">
        <v>242</v>
      </c>
      <c r="C32" s="9"/>
      <c r="D32" s="24"/>
      <c r="E32" s="24"/>
      <c r="F32" s="24"/>
      <c r="G32" s="433" t="s">
        <v>299</v>
      </c>
      <c r="H32" s="449"/>
      <c r="I32" s="55" t="s">
        <v>235</v>
      </c>
    </row>
    <row r="34" spans="1:9" ht="18" customHeight="1" x14ac:dyDescent="0.3">
      <c r="A34" s="422" t="s">
        <v>366</v>
      </c>
      <c r="B34" s="218" t="s">
        <v>358</v>
      </c>
      <c r="C34" s="5"/>
      <c r="D34" s="13">
        <v>0</v>
      </c>
      <c r="E34" s="13" t="s">
        <v>270</v>
      </c>
      <c r="F34" s="13" t="s">
        <v>271</v>
      </c>
      <c r="G34" s="13" t="s">
        <v>64</v>
      </c>
      <c r="H34" s="77" t="s">
        <v>22</v>
      </c>
      <c r="I34" s="14"/>
    </row>
    <row r="35" spans="1:9" ht="18.75" customHeight="1" x14ac:dyDescent="0.3">
      <c r="A35" s="423"/>
      <c r="B35" s="400"/>
      <c r="C35" s="401" t="s">
        <v>516</v>
      </c>
      <c r="D35" s="204"/>
      <c r="E35" s="47"/>
      <c r="F35" s="47"/>
      <c r="G35" s="47"/>
      <c r="H35" s="47"/>
      <c r="I35" s="48"/>
    </row>
    <row r="36" spans="1:9" ht="18" customHeight="1" x14ac:dyDescent="0.3">
      <c r="A36" s="423"/>
      <c r="B36" s="400"/>
      <c r="C36" s="401"/>
      <c r="D36" s="174" t="s">
        <v>27</v>
      </c>
      <c r="E36" s="134">
        <f>'obsah 1'!E154*'obsah 1'!D5</f>
        <v>6205</v>
      </c>
      <c r="F36" s="134">
        <f>'obsah 1'!F154*'obsah 1'!D5</f>
        <v>6570</v>
      </c>
      <c r="G36" s="134">
        <f>'obsah 1'!G154*'obsah 1'!D5</f>
        <v>7195</v>
      </c>
      <c r="H36" s="134">
        <f>'obsah 1'!H154*'obsah 1'!D5</f>
        <v>8915</v>
      </c>
      <c r="I36" s="86"/>
    </row>
    <row r="37" spans="1:9" ht="14.25" customHeight="1" x14ac:dyDescent="0.3">
      <c r="A37" s="423"/>
      <c r="B37" s="400"/>
      <c r="C37" s="401"/>
      <c r="D37" s="27"/>
      <c r="E37" s="27">
        <v>6222</v>
      </c>
      <c r="F37" s="27">
        <v>6260</v>
      </c>
      <c r="G37" s="28">
        <v>6641</v>
      </c>
      <c r="H37" s="94">
        <v>7388</v>
      </c>
      <c r="I37" s="95">
        <v>7388</v>
      </c>
    </row>
    <row r="38" spans="1:9" ht="14.25" customHeight="1" x14ac:dyDescent="0.3">
      <c r="A38" s="423"/>
      <c r="B38" s="400"/>
      <c r="C38" s="401"/>
      <c r="D38" s="31" t="s">
        <v>12</v>
      </c>
      <c r="E38" s="71"/>
      <c r="F38" s="71"/>
      <c r="G38" s="31" t="s">
        <v>13</v>
      </c>
      <c r="H38" s="71"/>
      <c r="I38" s="72"/>
    </row>
    <row r="39" spans="1:9" ht="14.25" customHeight="1" x14ac:dyDescent="0.3">
      <c r="A39" s="423"/>
      <c r="B39" s="400"/>
      <c r="C39" s="401"/>
      <c r="D39" s="19" t="s">
        <v>14</v>
      </c>
      <c r="E39" s="462" t="s">
        <v>307</v>
      </c>
      <c r="F39" s="463"/>
      <c r="G39" s="30" t="s">
        <v>15</v>
      </c>
      <c r="H39" s="58"/>
      <c r="I39" s="21" t="s">
        <v>309</v>
      </c>
    </row>
    <row r="40" spans="1:9" ht="14.25" customHeight="1" x14ac:dyDescent="0.3">
      <c r="A40" s="423"/>
      <c r="B40" s="400"/>
      <c r="C40" s="401"/>
      <c r="D40" s="165" t="s">
        <v>16</v>
      </c>
      <c r="E40" s="525" t="s">
        <v>308</v>
      </c>
      <c r="F40" s="526"/>
      <c r="G40" s="30" t="s">
        <v>17</v>
      </c>
      <c r="H40" s="58"/>
      <c r="I40" s="21">
        <v>62.5</v>
      </c>
    </row>
    <row r="41" spans="1:9" ht="14.25" customHeight="1" x14ac:dyDescent="0.3">
      <c r="A41" s="423"/>
      <c r="B41" s="400"/>
      <c r="C41" s="401"/>
      <c r="D41" s="98" t="s">
        <v>18</v>
      </c>
      <c r="E41" s="98"/>
      <c r="F41" s="136">
        <v>1</v>
      </c>
      <c r="G41" s="271" t="s">
        <v>19</v>
      </c>
      <c r="H41" s="58"/>
      <c r="I41" s="21">
        <v>43</v>
      </c>
    </row>
    <row r="42" spans="1:9" ht="14.25" customHeight="1" x14ac:dyDescent="0.3">
      <c r="A42" s="423"/>
      <c r="B42" s="400"/>
      <c r="C42" s="171"/>
      <c r="D42" s="405"/>
      <c r="E42" s="405"/>
      <c r="F42" s="176"/>
      <c r="G42" s="98" t="s">
        <v>20</v>
      </c>
      <c r="H42" s="173"/>
      <c r="I42" s="21" t="s">
        <v>310</v>
      </c>
    </row>
    <row r="43" spans="1:9" ht="14.25" customHeight="1" thickBot="1" x14ac:dyDescent="0.35">
      <c r="A43" s="424"/>
      <c r="B43" s="65" t="s">
        <v>242</v>
      </c>
      <c r="C43" s="9"/>
      <c r="D43" s="24"/>
      <c r="E43" s="24"/>
      <c r="F43" s="24"/>
      <c r="G43" s="275" t="s">
        <v>299</v>
      </c>
      <c r="H43" s="89"/>
      <c r="I43" s="55" t="s">
        <v>235</v>
      </c>
    </row>
    <row r="44" spans="1:9" ht="10.199999999999999" customHeight="1" thickBot="1" x14ac:dyDescent="0.35">
      <c r="A44" s="11"/>
      <c r="B44" s="4"/>
      <c r="C44" s="4"/>
      <c r="D44" s="11"/>
      <c r="E44" s="11"/>
      <c r="F44" s="11"/>
      <c r="G44" s="11"/>
      <c r="H44" s="11"/>
      <c r="I44" s="11"/>
    </row>
    <row r="45" spans="1:9" ht="18" customHeight="1" x14ac:dyDescent="0.3">
      <c r="A45" s="422" t="s">
        <v>366</v>
      </c>
      <c r="B45" s="218" t="s">
        <v>359</v>
      </c>
      <c r="C45" s="5"/>
      <c r="D45" s="13">
        <v>0</v>
      </c>
      <c r="E45" s="13" t="s">
        <v>270</v>
      </c>
      <c r="F45" s="13" t="s">
        <v>271</v>
      </c>
      <c r="G45" s="13" t="s">
        <v>64</v>
      </c>
      <c r="H45" s="77" t="s">
        <v>22</v>
      </c>
      <c r="I45" s="14"/>
    </row>
    <row r="46" spans="1:9" ht="14.25" customHeight="1" x14ac:dyDescent="0.3">
      <c r="A46" s="423"/>
      <c r="B46" s="400"/>
      <c r="C46" s="401" t="s">
        <v>517</v>
      </c>
      <c r="D46" s="204"/>
      <c r="E46" s="47"/>
      <c r="F46" s="47"/>
      <c r="G46" s="47"/>
      <c r="H46" s="47"/>
      <c r="I46" s="48"/>
    </row>
    <row r="47" spans="1:9" ht="18" customHeight="1" x14ac:dyDescent="0.3">
      <c r="A47" s="423"/>
      <c r="B47" s="400"/>
      <c r="C47" s="401"/>
      <c r="D47" s="174" t="s">
        <v>27</v>
      </c>
      <c r="E47" s="134">
        <f>'obsah 1'!E155*'obsah 1'!D5</f>
        <v>6205</v>
      </c>
      <c r="F47" s="134">
        <f>'obsah 1'!F155*'obsah 1'!D5</f>
        <v>6570</v>
      </c>
      <c r="G47" s="134">
        <f>'obsah 1'!G155*'obsah 1'!D5</f>
        <v>7195</v>
      </c>
      <c r="H47" s="134">
        <f>'obsah 1'!H155*'obsah 1'!D5</f>
        <v>8915</v>
      </c>
      <c r="I47" s="86"/>
    </row>
    <row r="48" spans="1:9" ht="14.25" customHeight="1" x14ac:dyDescent="0.3">
      <c r="A48" s="423"/>
      <c r="B48" s="400"/>
      <c r="C48" s="401"/>
      <c r="D48" s="27"/>
      <c r="E48" s="27">
        <v>6222</v>
      </c>
      <c r="F48" s="27">
        <v>6260</v>
      </c>
      <c r="G48" s="28">
        <v>6641</v>
      </c>
      <c r="H48" s="94">
        <v>7388</v>
      </c>
      <c r="I48" s="95">
        <v>7388</v>
      </c>
    </row>
    <row r="49" spans="1:9" ht="14.25" customHeight="1" x14ac:dyDescent="0.3">
      <c r="A49" s="423"/>
      <c r="B49" s="400"/>
      <c r="C49" s="401"/>
      <c r="D49" s="31" t="s">
        <v>12</v>
      </c>
      <c r="E49" s="71"/>
      <c r="F49" s="71"/>
      <c r="G49" s="31" t="s">
        <v>13</v>
      </c>
      <c r="H49" s="71"/>
      <c r="I49" s="72"/>
    </row>
    <row r="50" spans="1:9" ht="14.25" customHeight="1" x14ac:dyDescent="0.3">
      <c r="A50" s="423"/>
      <c r="B50" s="400"/>
      <c r="C50" s="401"/>
      <c r="D50" s="19" t="s">
        <v>14</v>
      </c>
      <c r="E50" s="462" t="s">
        <v>307</v>
      </c>
      <c r="F50" s="463"/>
      <c r="G50" s="30" t="s">
        <v>15</v>
      </c>
      <c r="H50" s="58"/>
      <c r="I50" s="21" t="s">
        <v>309</v>
      </c>
    </row>
    <row r="51" spans="1:9" ht="14.25" customHeight="1" x14ac:dyDescent="0.3">
      <c r="A51" s="423"/>
      <c r="B51" s="400"/>
      <c r="C51" s="401"/>
      <c r="D51" s="165" t="s">
        <v>16</v>
      </c>
      <c r="E51" s="525" t="s">
        <v>308</v>
      </c>
      <c r="F51" s="526"/>
      <c r="G51" s="30" t="s">
        <v>17</v>
      </c>
      <c r="H51" s="58"/>
      <c r="I51" s="21">
        <v>62.5</v>
      </c>
    </row>
    <row r="52" spans="1:9" ht="14.25" customHeight="1" x14ac:dyDescent="0.3">
      <c r="A52" s="423"/>
      <c r="B52" s="400"/>
      <c r="C52" s="401"/>
      <c r="D52" s="98" t="s">
        <v>18</v>
      </c>
      <c r="E52" s="98"/>
      <c r="F52" s="136">
        <v>1</v>
      </c>
      <c r="G52" s="271" t="s">
        <v>19</v>
      </c>
      <c r="H52" s="58"/>
      <c r="I52" s="21">
        <v>43</v>
      </c>
    </row>
    <row r="53" spans="1:9" ht="14.25" customHeight="1" x14ac:dyDescent="0.3">
      <c r="A53" s="423"/>
      <c r="B53" s="400"/>
      <c r="C53" s="7"/>
      <c r="D53" s="405"/>
      <c r="E53" s="405"/>
      <c r="F53" s="176"/>
      <c r="G53" s="98" t="s">
        <v>20</v>
      </c>
      <c r="H53" s="173"/>
      <c r="I53" s="21" t="s">
        <v>310</v>
      </c>
    </row>
    <row r="54" spans="1:9" ht="14.25" customHeight="1" thickBot="1" x14ac:dyDescent="0.35">
      <c r="A54" s="424"/>
      <c r="B54" s="65" t="s">
        <v>242</v>
      </c>
      <c r="C54" s="9"/>
      <c r="D54" s="24"/>
      <c r="E54" s="24"/>
      <c r="F54" s="24"/>
      <c r="G54" s="275" t="s">
        <v>299</v>
      </c>
      <c r="H54" s="89"/>
      <c r="I54" s="55" t="s">
        <v>235</v>
      </c>
    </row>
    <row r="55" spans="1:9" ht="13.5" customHeight="1" x14ac:dyDescent="0.3">
      <c r="B55" s="376" t="s">
        <v>542</v>
      </c>
    </row>
  </sheetData>
  <mergeCells count="51">
    <mergeCell ref="B2:B9"/>
    <mergeCell ref="B13:B20"/>
    <mergeCell ref="B24:B31"/>
    <mergeCell ref="B35:B42"/>
    <mergeCell ref="B46:B53"/>
    <mergeCell ref="C46:C52"/>
    <mergeCell ref="A12:A21"/>
    <mergeCell ref="A34:A43"/>
    <mergeCell ref="A45:A54"/>
    <mergeCell ref="C13:C19"/>
    <mergeCell ref="G18:H18"/>
    <mergeCell ref="E39:F39"/>
    <mergeCell ref="E40:F40"/>
    <mergeCell ref="D42:E42"/>
    <mergeCell ref="A23:A32"/>
    <mergeCell ref="E29:F29"/>
    <mergeCell ref="D31:E31"/>
    <mergeCell ref="C35:C41"/>
    <mergeCell ref="C24:C30"/>
    <mergeCell ref="D53:E53"/>
    <mergeCell ref="D20:E20"/>
    <mergeCell ref="A1:A10"/>
    <mergeCell ref="D5:F5"/>
    <mergeCell ref="E6:F6"/>
    <mergeCell ref="D2:I2"/>
    <mergeCell ref="G5:I5"/>
    <mergeCell ref="G6:H6"/>
    <mergeCell ref="G7:H7"/>
    <mergeCell ref="E7:F7"/>
    <mergeCell ref="D9:E9"/>
    <mergeCell ref="G10:H10"/>
    <mergeCell ref="G8:H8"/>
    <mergeCell ref="C2:C8"/>
    <mergeCell ref="E50:F50"/>
    <mergeCell ref="E51:F51"/>
    <mergeCell ref="D13:I13"/>
    <mergeCell ref="G19:H19"/>
    <mergeCell ref="G21:H21"/>
    <mergeCell ref="G32:H32"/>
    <mergeCell ref="D24:I24"/>
    <mergeCell ref="D27:F27"/>
    <mergeCell ref="G27:I27"/>
    <mergeCell ref="E28:F28"/>
    <mergeCell ref="G28:H28"/>
    <mergeCell ref="G29:H29"/>
    <mergeCell ref="G30:H30"/>
    <mergeCell ref="D16:F16"/>
    <mergeCell ref="G16:I16"/>
    <mergeCell ref="E17:F17"/>
    <mergeCell ref="G17:H17"/>
    <mergeCell ref="E18:F18"/>
  </mergeCells>
  <hyperlinks>
    <hyperlink ref="B10" r:id="rId1" xr:uid="{DB6D3C79-7238-4796-85EE-8B80F50F542F}"/>
    <hyperlink ref="B21" r:id="rId2" xr:uid="{F501B3D2-5DDB-46FA-AB4B-13E4D5A7A0E3}"/>
    <hyperlink ref="B32" r:id="rId3" xr:uid="{273220B0-CE08-4116-8E19-44864AA5EA39}"/>
    <hyperlink ref="B43" r:id="rId4" xr:uid="{FF340BA1-03A8-4772-9AC8-DBD362A7E044}"/>
    <hyperlink ref="B54" r:id="rId5" xr:uid="{965EC432-AC79-462D-AF06-6EE35567E74A}"/>
  </hyperlinks>
  <pageMargins left="0.51181102362204722" right="0.47244094488188981" top="0.74803149606299213" bottom="0.74803149606299213" header="0.31496062992125984" footer="0.31496062992125984"/>
  <pageSetup paperSize="9" scale="76" orientation="portrait" r:id="rId6"/>
  <headerFooter>
    <oddHeader>&amp;C&amp;12Soft Seating</oddHeader>
    <oddFooter>&amp;C&amp;11&amp;A</oddFooter>
  </headerFooter>
  <drawing r:id="rId7"/>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BE8400-548A-4E13-A291-6074DC51B6C2}">
  <sheetPr codeName="List8">
    <pageSetUpPr fitToPage="1"/>
  </sheetPr>
  <dimension ref="A1:I57"/>
  <sheetViews>
    <sheetView zoomScale="90" zoomScaleNormal="90" zoomScaleSheetLayoutView="90" workbookViewId="0">
      <selection activeCell="C54" sqref="C54"/>
    </sheetView>
  </sheetViews>
  <sheetFormatPr defaultColWidth="9" defaultRowHeight="13.8" x14ac:dyDescent="0.3"/>
  <cols>
    <col min="1" max="1" width="2.44140625" style="12" customWidth="1"/>
    <col min="2" max="2" width="19.44140625" customWidth="1"/>
    <col min="3" max="3" width="50.77734375" customWidth="1"/>
    <col min="4" max="9" width="10.77734375" customWidth="1"/>
    <col min="10" max="10" width="9.5546875" bestFit="1" customWidth="1"/>
  </cols>
  <sheetData>
    <row r="1" spans="1:9" ht="18" customHeight="1" x14ac:dyDescent="0.3">
      <c r="A1" s="408" t="s">
        <v>366</v>
      </c>
      <c r="B1" s="211" t="s">
        <v>360</v>
      </c>
      <c r="C1" s="73"/>
      <c r="D1" s="169">
        <v>0</v>
      </c>
      <c r="E1" s="169" t="s">
        <v>270</v>
      </c>
      <c r="F1" s="169" t="s">
        <v>271</v>
      </c>
      <c r="G1" s="169" t="s">
        <v>64</v>
      </c>
      <c r="H1" s="169" t="s">
        <v>22</v>
      </c>
      <c r="I1" s="170"/>
    </row>
    <row r="2" spans="1:9" ht="14.25" customHeight="1" x14ac:dyDescent="0.3">
      <c r="A2" s="465"/>
      <c r="B2" s="400"/>
      <c r="C2" s="421" t="s">
        <v>551</v>
      </c>
      <c r="D2" s="427"/>
      <c r="E2" s="427"/>
      <c r="F2" s="427"/>
      <c r="G2" s="427"/>
      <c r="H2" s="427"/>
      <c r="I2" s="428"/>
    </row>
    <row r="3" spans="1:9" ht="18" customHeight="1" x14ac:dyDescent="0.3">
      <c r="A3" s="465"/>
      <c r="B3" s="400"/>
      <c r="C3" s="421"/>
      <c r="D3" s="174" t="s">
        <v>27</v>
      </c>
      <c r="E3" s="134">
        <f>'obsah 1'!E157*'obsah 1'!D5</f>
        <v>4217</v>
      </c>
      <c r="F3" s="134">
        <f>'obsah 1'!F157*'obsah 1'!D5</f>
        <v>4582</v>
      </c>
      <c r="G3" s="134">
        <f>'obsah 1'!G157*'obsah 1'!D5</f>
        <v>5208</v>
      </c>
      <c r="H3" s="174" t="s">
        <v>27</v>
      </c>
      <c r="I3" s="118"/>
    </row>
    <row r="4" spans="1:9" ht="14.25" customHeight="1" x14ac:dyDescent="0.3">
      <c r="A4" s="465"/>
      <c r="B4" s="400"/>
      <c r="C4" s="421"/>
      <c r="D4" s="50"/>
      <c r="E4" s="60">
        <v>5200</v>
      </c>
      <c r="F4" s="60">
        <v>5406</v>
      </c>
      <c r="G4" s="60">
        <v>5844</v>
      </c>
      <c r="H4" s="60"/>
      <c r="I4" s="64">
        <v>6505</v>
      </c>
    </row>
    <row r="5" spans="1:9" ht="14.25" customHeight="1" x14ac:dyDescent="0.3">
      <c r="A5" s="465"/>
      <c r="B5" s="400"/>
      <c r="C5" s="421"/>
      <c r="D5" s="427" t="s">
        <v>12</v>
      </c>
      <c r="E5" s="427"/>
      <c r="F5" s="427"/>
      <c r="G5" s="427" t="s">
        <v>13</v>
      </c>
      <c r="H5" s="427"/>
      <c r="I5" s="428"/>
    </row>
    <row r="6" spans="1:9" ht="14.25" customHeight="1" x14ac:dyDescent="0.3">
      <c r="A6" s="465"/>
      <c r="B6" s="400"/>
      <c r="C6" s="421"/>
      <c r="D6" s="19" t="s">
        <v>14</v>
      </c>
      <c r="E6" s="419" t="s">
        <v>284</v>
      </c>
      <c r="F6" s="420"/>
      <c r="G6" s="445" t="s">
        <v>15</v>
      </c>
      <c r="H6" s="430"/>
      <c r="I6" s="44">
        <v>83</v>
      </c>
    </row>
    <row r="7" spans="1:9" ht="14.25" customHeight="1" x14ac:dyDescent="0.3">
      <c r="A7" s="465"/>
      <c r="B7" s="400"/>
      <c r="C7" s="421"/>
      <c r="D7" s="19" t="s">
        <v>16</v>
      </c>
      <c r="E7" s="419" t="s">
        <v>285</v>
      </c>
      <c r="F7" s="420"/>
      <c r="G7" s="445" t="s">
        <v>17</v>
      </c>
      <c r="H7" s="430"/>
      <c r="I7" s="44">
        <v>63</v>
      </c>
    </row>
    <row r="8" spans="1:9" ht="14.25" customHeight="1" x14ac:dyDescent="0.3">
      <c r="A8" s="465"/>
      <c r="B8" s="400"/>
      <c r="C8" s="421"/>
      <c r="D8" s="165" t="s">
        <v>18</v>
      </c>
      <c r="E8" s="165"/>
      <c r="F8" s="163">
        <v>1</v>
      </c>
      <c r="G8" s="445" t="s">
        <v>19</v>
      </c>
      <c r="H8" s="430"/>
      <c r="I8" s="44">
        <v>43</v>
      </c>
    </row>
    <row r="9" spans="1:9" ht="14.25" customHeight="1" x14ac:dyDescent="0.3">
      <c r="A9" s="465"/>
      <c r="B9" s="400"/>
      <c r="C9" s="219" t="s">
        <v>344</v>
      </c>
      <c r="D9" s="436"/>
      <c r="E9" s="436"/>
      <c r="F9" s="161"/>
      <c r="G9" s="51" t="s">
        <v>20</v>
      </c>
      <c r="H9" s="26"/>
      <c r="I9" s="184">
        <v>46.5</v>
      </c>
    </row>
    <row r="10" spans="1:9" ht="14.25" customHeight="1" thickBot="1" x14ac:dyDescent="0.35">
      <c r="A10" s="466"/>
      <c r="B10" s="159" t="s">
        <v>242</v>
      </c>
      <c r="C10" s="221"/>
      <c r="D10" s="283"/>
      <c r="E10" s="283"/>
      <c r="F10" s="284"/>
      <c r="G10" s="440" t="s">
        <v>299</v>
      </c>
      <c r="H10" s="440"/>
      <c r="I10" s="168" t="s">
        <v>80</v>
      </c>
    </row>
    <row r="11" spans="1:9" ht="10.199999999999999" customHeight="1" thickBot="1" x14ac:dyDescent="0.35">
      <c r="A11" s="294"/>
      <c r="B11" s="281"/>
      <c r="C11" s="45"/>
      <c r="D11" s="45"/>
      <c r="E11" s="45"/>
      <c r="F11" s="45"/>
      <c r="G11" s="45"/>
      <c r="H11" s="45"/>
      <c r="I11" s="45"/>
    </row>
    <row r="12" spans="1:9" ht="18" customHeight="1" x14ac:dyDescent="0.3">
      <c r="A12" s="527" t="s">
        <v>366</v>
      </c>
      <c r="B12" s="215" t="s">
        <v>361</v>
      </c>
      <c r="C12" s="73"/>
      <c r="D12" s="100">
        <v>0</v>
      </c>
      <c r="E12" s="100" t="s">
        <v>270</v>
      </c>
      <c r="F12" s="100" t="s">
        <v>271</v>
      </c>
      <c r="G12" s="100" t="s">
        <v>64</v>
      </c>
      <c r="H12" s="104" t="s">
        <v>22</v>
      </c>
      <c r="I12" s="101"/>
    </row>
    <row r="13" spans="1:9" ht="14.25" customHeight="1" x14ac:dyDescent="0.3">
      <c r="A13" s="528"/>
      <c r="B13" s="542"/>
      <c r="C13" s="421" t="s">
        <v>552</v>
      </c>
      <c r="D13" s="457"/>
      <c r="E13" s="457"/>
      <c r="F13" s="457"/>
      <c r="G13" s="457"/>
      <c r="H13" s="457"/>
      <c r="I13" s="458"/>
    </row>
    <row r="14" spans="1:9" ht="18" customHeight="1" x14ac:dyDescent="0.3">
      <c r="A14" s="528"/>
      <c r="B14" s="542"/>
      <c r="C14" s="421"/>
      <c r="D14" s="174" t="s">
        <v>27</v>
      </c>
      <c r="E14" s="134">
        <f>'obsah 1'!E158*'obsah 1'!D5</f>
        <v>4876</v>
      </c>
      <c r="F14" s="134">
        <f>'obsah 1'!F158*'obsah 1'!D5</f>
        <v>5241</v>
      </c>
      <c r="G14" s="134">
        <f>'obsah 1'!G158*'obsah 1'!D5</f>
        <v>5866</v>
      </c>
      <c r="H14" s="174" t="s">
        <v>27</v>
      </c>
      <c r="I14" s="118"/>
    </row>
    <row r="15" spans="1:9" ht="14.25" customHeight="1" x14ac:dyDescent="0.3">
      <c r="A15" s="528"/>
      <c r="B15" s="542"/>
      <c r="C15" s="421"/>
      <c r="D15" s="50">
        <v>14377</v>
      </c>
      <c r="E15" s="60">
        <v>5700</v>
      </c>
      <c r="F15" s="60">
        <f>E15+206</f>
        <v>5906</v>
      </c>
      <c r="G15" s="60">
        <f>E15+644</f>
        <v>6344</v>
      </c>
      <c r="H15" s="45"/>
      <c r="I15" s="64"/>
    </row>
    <row r="16" spans="1:9" ht="14.25" customHeight="1" x14ac:dyDescent="0.3">
      <c r="A16" s="528"/>
      <c r="B16" s="542"/>
      <c r="C16" s="421"/>
      <c r="D16" s="427" t="s">
        <v>12</v>
      </c>
      <c r="E16" s="427"/>
      <c r="F16" s="427"/>
      <c r="G16" s="427" t="s">
        <v>13</v>
      </c>
      <c r="H16" s="427"/>
      <c r="I16" s="428"/>
    </row>
    <row r="17" spans="1:9" ht="14.25" customHeight="1" x14ac:dyDescent="0.3">
      <c r="A17" s="528"/>
      <c r="B17" s="542"/>
      <c r="C17" s="421"/>
      <c r="D17" s="19" t="s">
        <v>14</v>
      </c>
      <c r="E17" s="419" t="s">
        <v>137</v>
      </c>
      <c r="F17" s="420"/>
      <c r="G17" s="445" t="s">
        <v>15</v>
      </c>
      <c r="H17" s="430"/>
      <c r="I17" s="44">
        <v>85</v>
      </c>
    </row>
    <row r="18" spans="1:9" ht="14.25" customHeight="1" x14ac:dyDescent="0.3">
      <c r="A18" s="528"/>
      <c r="B18" s="542"/>
      <c r="C18" s="421"/>
      <c r="D18" s="19" t="s">
        <v>16</v>
      </c>
      <c r="E18" s="419" t="s">
        <v>285</v>
      </c>
      <c r="F18" s="420"/>
      <c r="G18" s="445" t="s">
        <v>17</v>
      </c>
      <c r="H18" s="430"/>
      <c r="I18" s="44">
        <v>63</v>
      </c>
    </row>
    <row r="19" spans="1:9" ht="14.25" customHeight="1" x14ac:dyDescent="0.3">
      <c r="A19" s="528"/>
      <c r="B19" s="542"/>
      <c r="C19" s="421"/>
      <c r="D19" s="165" t="s">
        <v>18</v>
      </c>
      <c r="E19" s="165"/>
      <c r="F19" s="22">
        <v>1</v>
      </c>
      <c r="G19" s="445" t="s">
        <v>19</v>
      </c>
      <c r="H19" s="430"/>
      <c r="I19" s="44">
        <v>43</v>
      </c>
    </row>
    <row r="20" spans="1:9" ht="14.25" customHeight="1" x14ac:dyDescent="0.3">
      <c r="A20" s="528"/>
      <c r="B20" s="542"/>
      <c r="C20" s="219" t="s">
        <v>344</v>
      </c>
      <c r="D20" s="531"/>
      <c r="E20" s="531"/>
      <c r="F20" s="185"/>
      <c r="G20" s="51" t="s">
        <v>20</v>
      </c>
      <c r="H20" s="26"/>
      <c r="I20" s="184">
        <v>46.5</v>
      </c>
    </row>
    <row r="21" spans="1:9" ht="14.25" customHeight="1" x14ac:dyDescent="0.3">
      <c r="A21" s="528"/>
      <c r="B21" s="542"/>
      <c r="C21" s="219" t="s">
        <v>490</v>
      </c>
      <c r="D21" s="436" t="s">
        <v>295</v>
      </c>
      <c r="E21" s="436"/>
      <c r="F21" s="161"/>
      <c r="G21" s="530" t="s">
        <v>299</v>
      </c>
      <c r="H21" s="530"/>
      <c r="I21" s="137" t="s">
        <v>80</v>
      </c>
    </row>
    <row r="22" spans="1:9" ht="14.25" customHeight="1" thickBot="1" x14ac:dyDescent="0.35">
      <c r="A22" s="529"/>
      <c r="B22" s="193" t="s">
        <v>242</v>
      </c>
      <c r="C22" s="221"/>
      <c r="D22" s="454"/>
      <c r="E22" s="454"/>
      <c r="F22" s="284"/>
      <c r="G22" s="532"/>
      <c r="H22" s="532"/>
      <c r="I22" s="126"/>
    </row>
    <row r="23" spans="1:9" ht="10.199999999999999" customHeight="1" thickBot="1" x14ac:dyDescent="0.35">
      <c r="B23" s="70"/>
    </row>
    <row r="24" spans="1:9" ht="18" customHeight="1" x14ac:dyDescent="0.3">
      <c r="A24" s="408" t="s">
        <v>366</v>
      </c>
      <c r="B24" s="215" t="s">
        <v>362</v>
      </c>
      <c r="C24" s="73"/>
      <c r="D24" s="100">
        <v>0</v>
      </c>
      <c r="E24" s="100" t="s">
        <v>270</v>
      </c>
      <c r="F24" s="100" t="s">
        <v>271</v>
      </c>
      <c r="G24" s="100" t="s">
        <v>64</v>
      </c>
      <c r="H24" s="104" t="s">
        <v>22</v>
      </c>
      <c r="I24" s="101"/>
    </row>
    <row r="25" spans="1:9" ht="14.25" customHeight="1" x14ac:dyDescent="0.3">
      <c r="A25" s="465"/>
      <c r="B25" s="469"/>
      <c r="C25" s="421" t="s">
        <v>553</v>
      </c>
      <c r="D25" s="457"/>
      <c r="E25" s="457"/>
      <c r="F25" s="457"/>
      <c r="G25" s="457"/>
      <c r="H25" s="457"/>
      <c r="I25" s="458"/>
    </row>
    <row r="26" spans="1:9" ht="18" customHeight="1" x14ac:dyDescent="0.3">
      <c r="A26" s="465"/>
      <c r="B26" s="469"/>
      <c r="C26" s="421"/>
      <c r="D26" s="174" t="s">
        <v>27</v>
      </c>
      <c r="E26" s="134">
        <f>'obsah 1'!E159*'obsah 1'!D5</f>
        <v>3661</v>
      </c>
      <c r="F26" s="134">
        <f>'obsah 1'!F159*'obsah 1'!D5</f>
        <v>4026</v>
      </c>
      <c r="G26" s="134">
        <f>'obsah 1'!G159*'obsah 1'!D5</f>
        <v>4651</v>
      </c>
      <c r="H26" s="174" t="s">
        <v>27</v>
      </c>
      <c r="I26" s="118"/>
    </row>
    <row r="27" spans="1:9" ht="14.25" customHeight="1" x14ac:dyDescent="0.3">
      <c r="A27" s="465"/>
      <c r="B27" s="469"/>
      <c r="C27" s="421"/>
      <c r="D27" s="50">
        <v>14377</v>
      </c>
      <c r="E27" s="60">
        <v>4900</v>
      </c>
      <c r="F27" s="60">
        <f>E27+206</f>
        <v>5106</v>
      </c>
      <c r="G27" s="60">
        <f>E27+644</f>
        <v>5544</v>
      </c>
      <c r="H27" s="53"/>
      <c r="I27" s="64">
        <f>E27+1305</f>
        <v>6205</v>
      </c>
    </row>
    <row r="28" spans="1:9" ht="14.25" customHeight="1" x14ac:dyDescent="0.3">
      <c r="A28" s="465"/>
      <c r="B28" s="469"/>
      <c r="C28" s="421"/>
      <c r="D28" s="427" t="s">
        <v>12</v>
      </c>
      <c r="E28" s="427"/>
      <c r="F28" s="427"/>
      <c r="G28" s="427" t="s">
        <v>13</v>
      </c>
      <c r="H28" s="427"/>
      <c r="I28" s="428"/>
    </row>
    <row r="29" spans="1:9" ht="14.25" customHeight="1" x14ac:dyDescent="0.3">
      <c r="A29" s="465"/>
      <c r="B29" s="469"/>
      <c r="C29" s="421"/>
      <c r="D29" s="19" t="s">
        <v>14</v>
      </c>
      <c r="E29" s="419" t="s">
        <v>286</v>
      </c>
      <c r="F29" s="420"/>
      <c r="G29" s="445" t="s">
        <v>15</v>
      </c>
      <c r="H29" s="430"/>
      <c r="I29" s="44">
        <v>87</v>
      </c>
    </row>
    <row r="30" spans="1:9" ht="14.25" customHeight="1" x14ac:dyDescent="0.3">
      <c r="A30" s="465"/>
      <c r="B30" s="469"/>
      <c r="C30" s="421"/>
      <c r="D30" s="165" t="s">
        <v>16</v>
      </c>
      <c r="E30" s="446" t="s">
        <v>194</v>
      </c>
      <c r="F30" s="447"/>
      <c r="G30" s="445" t="s">
        <v>17</v>
      </c>
      <c r="H30" s="430"/>
      <c r="I30" s="44">
        <v>63</v>
      </c>
    </row>
    <row r="31" spans="1:9" ht="14.25" customHeight="1" x14ac:dyDescent="0.3">
      <c r="A31" s="465"/>
      <c r="B31" s="469"/>
      <c r="C31" s="421"/>
      <c r="D31" s="98" t="s">
        <v>18</v>
      </c>
      <c r="E31" s="98"/>
      <c r="F31" s="136">
        <v>1</v>
      </c>
      <c r="G31" s="429" t="s">
        <v>19</v>
      </c>
      <c r="H31" s="430"/>
      <c r="I31" s="44">
        <v>43</v>
      </c>
    </row>
    <row r="32" spans="1:9" ht="14.25" customHeight="1" x14ac:dyDescent="0.3">
      <c r="A32" s="465"/>
      <c r="B32" s="469"/>
      <c r="C32" s="219" t="s">
        <v>344</v>
      </c>
      <c r="D32" s="436"/>
      <c r="E32" s="436"/>
      <c r="F32" s="161"/>
      <c r="G32" s="51" t="s">
        <v>20</v>
      </c>
      <c r="H32" s="26"/>
      <c r="I32" s="44">
        <v>48.5</v>
      </c>
    </row>
    <row r="33" spans="1:9" ht="14.25" customHeight="1" thickBot="1" x14ac:dyDescent="0.35">
      <c r="A33" s="466"/>
      <c r="B33" s="88" t="s">
        <v>242</v>
      </c>
      <c r="C33" s="221"/>
      <c r="D33" s="454"/>
      <c r="E33" s="454"/>
      <c r="F33" s="284"/>
      <c r="G33" s="440" t="s">
        <v>299</v>
      </c>
      <c r="H33" s="440"/>
      <c r="I33" s="277" t="s">
        <v>80</v>
      </c>
    </row>
    <row r="34" spans="1:9" ht="10.199999999999999" customHeight="1" thickBot="1" x14ac:dyDescent="0.35"/>
    <row r="35" spans="1:9" ht="18" customHeight="1" x14ac:dyDescent="0.3">
      <c r="A35" s="408" t="s">
        <v>366</v>
      </c>
      <c r="B35" s="417" t="s">
        <v>370</v>
      </c>
      <c r="C35" s="418"/>
      <c r="D35" s="100">
        <v>0</v>
      </c>
      <c r="E35" s="100" t="s">
        <v>270</v>
      </c>
      <c r="F35" s="100" t="s">
        <v>271</v>
      </c>
      <c r="G35" s="100" t="s">
        <v>64</v>
      </c>
      <c r="H35" s="104" t="s">
        <v>22</v>
      </c>
      <c r="I35" s="101"/>
    </row>
    <row r="36" spans="1:9" ht="14.25" customHeight="1" x14ac:dyDescent="0.3">
      <c r="A36" s="465"/>
      <c r="B36" s="400"/>
      <c r="C36" s="421" t="s">
        <v>554</v>
      </c>
      <c r="D36" s="457"/>
      <c r="E36" s="457"/>
      <c r="F36" s="457"/>
      <c r="G36" s="457"/>
      <c r="H36" s="457"/>
      <c r="I36" s="458"/>
    </row>
    <row r="37" spans="1:9" ht="18" customHeight="1" x14ac:dyDescent="0.3">
      <c r="A37" s="465"/>
      <c r="B37" s="400"/>
      <c r="C37" s="421"/>
      <c r="D37" s="174" t="s">
        <v>27</v>
      </c>
      <c r="E37" s="134">
        <f>'obsah 1'!E160*'obsah 1'!D5</f>
        <v>3661</v>
      </c>
      <c r="F37" s="134">
        <f>'obsah 1'!F160*'obsah 1'!D5</f>
        <v>4026</v>
      </c>
      <c r="G37" s="134">
        <f>'obsah 1'!G160*'obsah 1'!D5</f>
        <v>4651</v>
      </c>
      <c r="H37" s="174" t="s">
        <v>27</v>
      </c>
      <c r="I37" s="118"/>
    </row>
    <row r="38" spans="1:9" ht="14.25" customHeight="1" x14ac:dyDescent="0.3">
      <c r="A38" s="465"/>
      <c r="B38" s="400"/>
      <c r="C38" s="421"/>
      <c r="D38" s="50">
        <v>14377</v>
      </c>
      <c r="E38" s="60">
        <v>4900</v>
      </c>
      <c r="F38" s="60">
        <f>E38+206</f>
        <v>5106</v>
      </c>
      <c r="G38" s="60">
        <f>E38+644</f>
        <v>5544</v>
      </c>
      <c r="H38" s="53"/>
      <c r="I38" s="64">
        <f>E38+1305</f>
        <v>6205</v>
      </c>
    </row>
    <row r="39" spans="1:9" ht="14.25" customHeight="1" x14ac:dyDescent="0.3">
      <c r="A39" s="465"/>
      <c r="B39" s="400"/>
      <c r="C39" s="421"/>
      <c r="D39" s="427" t="s">
        <v>12</v>
      </c>
      <c r="E39" s="427"/>
      <c r="F39" s="427"/>
      <c r="G39" s="427" t="s">
        <v>13</v>
      </c>
      <c r="H39" s="427"/>
      <c r="I39" s="428"/>
    </row>
    <row r="40" spans="1:9" ht="14.25" customHeight="1" x14ac:dyDescent="0.3">
      <c r="A40" s="465"/>
      <c r="B40" s="400"/>
      <c r="C40" s="421"/>
      <c r="D40" s="19" t="s">
        <v>14</v>
      </c>
      <c r="E40" s="419" t="s">
        <v>286</v>
      </c>
      <c r="F40" s="420"/>
      <c r="G40" s="445" t="s">
        <v>15</v>
      </c>
      <c r="H40" s="430"/>
      <c r="I40" s="44">
        <v>87</v>
      </c>
    </row>
    <row r="41" spans="1:9" ht="14.25" customHeight="1" x14ac:dyDescent="0.3">
      <c r="A41" s="465"/>
      <c r="B41" s="400"/>
      <c r="C41" s="421"/>
      <c r="D41" s="19" t="s">
        <v>16</v>
      </c>
      <c r="E41" s="419" t="s">
        <v>194</v>
      </c>
      <c r="F41" s="420"/>
      <c r="G41" s="445" t="s">
        <v>17</v>
      </c>
      <c r="H41" s="430"/>
      <c r="I41" s="44">
        <v>63</v>
      </c>
    </row>
    <row r="42" spans="1:9" ht="14.25" customHeight="1" x14ac:dyDescent="0.3">
      <c r="A42" s="465"/>
      <c r="B42" s="400"/>
      <c r="C42" s="421"/>
      <c r="D42" s="165" t="s">
        <v>18</v>
      </c>
      <c r="E42" s="165"/>
      <c r="F42" s="163">
        <v>1</v>
      </c>
      <c r="G42" s="445" t="s">
        <v>19</v>
      </c>
      <c r="H42" s="430"/>
      <c r="I42" s="44">
        <v>43</v>
      </c>
    </row>
    <row r="43" spans="1:9" ht="14.25" customHeight="1" x14ac:dyDescent="0.3">
      <c r="A43" s="465"/>
      <c r="B43" s="400"/>
      <c r="C43" s="219" t="s">
        <v>344</v>
      </c>
      <c r="D43" s="436"/>
      <c r="E43" s="436"/>
      <c r="F43" s="161"/>
      <c r="G43" s="51" t="s">
        <v>20</v>
      </c>
      <c r="H43" s="26"/>
      <c r="I43" s="44">
        <v>48.5</v>
      </c>
    </row>
    <row r="44" spans="1:9" ht="14.25" customHeight="1" thickBot="1" x14ac:dyDescent="0.35">
      <c r="A44" s="466"/>
      <c r="B44" s="159" t="s">
        <v>242</v>
      </c>
      <c r="C44" s="221"/>
      <c r="D44" s="454"/>
      <c r="E44" s="454"/>
      <c r="F44" s="284"/>
      <c r="G44" s="440" t="s">
        <v>299</v>
      </c>
      <c r="H44" s="440"/>
      <c r="I44" s="277" t="s">
        <v>80</v>
      </c>
    </row>
    <row r="45" spans="1:9" ht="10.199999999999999" customHeight="1" thickBot="1" x14ac:dyDescent="0.35"/>
    <row r="46" spans="1:9" ht="18" customHeight="1" x14ac:dyDescent="0.3">
      <c r="A46" s="527" t="s">
        <v>366</v>
      </c>
      <c r="B46" s="215" t="s">
        <v>363</v>
      </c>
      <c r="C46" s="73"/>
      <c r="D46" s="100">
        <v>0</v>
      </c>
      <c r="E46" s="100" t="s">
        <v>270</v>
      </c>
      <c r="F46" s="100" t="s">
        <v>271</v>
      </c>
      <c r="G46" s="100" t="s">
        <v>64</v>
      </c>
      <c r="H46" s="104" t="s">
        <v>22</v>
      </c>
      <c r="I46" s="101"/>
    </row>
    <row r="47" spans="1:9" ht="14.25" customHeight="1" x14ac:dyDescent="0.3">
      <c r="A47" s="528"/>
      <c r="B47" s="469"/>
      <c r="C47" s="421" t="s">
        <v>555</v>
      </c>
      <c r="D47" s="457"/>
      <c r="E47" s="457"/>
      <c r="F47" s="457"/>
      <c r="G47" s="457"/>
      <c r="H47" s="457"/>
      <c r="I47" s="458"/>
    </row>
    <row r="48" spans="1:9" ht="18" customHeight="1" x14ac:dyDescent="0.3">
      <c r="A48" s="528"/>
      <c r="B48" s="469"/>
      <c r="C48" s="421"/>
      <c r="D48" s="174" t="s">
        <v>27</v>
      </c>
      <c r="E48" s="134">
        <f>'obsah 1'!E161*'obsah 1'!D5</f>
        <v>4277</v>
      </c>
      <c r="F48" s="134">
        <f>'obsah 1'!F161*'obsah 1'!D5</f>
        <v>4642</v>
      </c>
      <c r="G48" s="134">
        <f>'obsah 1'!G161*'obsah 1'!D5</f>
        <v>5267</v>
      </c>
      <c r="H48" s="174" t="s">
        <v>27</v>
      </c>
      <c r="I48" s="118"/>
    </row>
    <row r="49" spans="1:9" ht="14.25" customHeight="1" x14ac:dyDescent="0.3">
      <c r="A49" s="528"/>
      <c r="B49" s="469"/>
      <c r="C49" s="421"/>
      <c r="D49" s="144"/>
      <c r="E49" s="60">
        <f>5700+423</f>
        <v>6123</v>
      </c>
      <c r="F49" s="60">
        <f>E49+206</f>
        <v>6329</v>
      </c>
      <c r="G49" s="60">
        <f>E49+644</f>
        <v>6767</v>
      </c>
      <c r="H49" s="45"/>
      <c r="I49" s="64">
        <f>E49+1305</f>
        <v>7428</v>
      </c>
    </row>
    <row r="50" spans="1:9" ht="14.25" customHeight="1" x14ac:dyDescent="0.3">
      <c r="A50" s="528"/>
      <c r="B50" s="469"/>
      <c r="C50" s="421"/>
      <c r="D50" s="427" t="s">
        <v>12</v>
      </c>
      <c r="E50" s="427"/>
      <c r="F50" s="427"/>
      <c r="G50" s="427" t="s">
        <v>13</v>
      </c>
      <c r="H50" s="427"/>
      <c r="I50" s="428"/>
    </row>
    <row r="51" spans="1:9" ht="14.25" customHeight="1" x14ac:dyDescent="0.3">
      <c r="A51" s="528"/>
      <c r="B51" s="469"/>
      <c r="C51" s="421"/>
      <c r="D51" s="6" t="s">
        <v>14</v>
      </c>
      <c r="E51" s="539" t="s">
        <v>287</v>
      </c>
      <c r="F51" s="540"/>
      <c r="G51" s="535" t="s">
        <v>15</v>
      </c>
      <c r="H51" s="536"/>
      <c r="I51" s="145" t="s">
        <v>291</v>
      </c>
    </row>
    <row r="52" spans="1:9" ht="14.25" customHeight="1" x14ac:dyDescent="0.3">
      <c r="A52" s="528"/>
      <c r="B52" s="469"/>
      <c r="C52" s="421"/>
      <c r="D52" s="6" t="s">
        <v>16</v>
      </c>
      <c r="E52" s="539" t="s">
        <v>292</v>
      </c>
      <c r="F52" s="540"/>
      <c r="G52" s="535" t="s">
        <v>17</v>
      </c>
      <c r="H52" s="536"/>
      <c r="I52" s="146">
        <v>63</v>
      </c>
    </row>
    <row r="53" spans="1:9" ht="14.25" customHeight="1" x14ac:dyDescent="0.3">
      <c r="A53" s="528"/>
      <c r="B53" s="469"/>
      <c r="C53" s="421"/>
      <c r="D53" s="6" t="s">
        <v>18</v>
      </c>
      <c r="E53" s="6"/>
      <c r="F53" s="130">
        <v>1</v>
      </c>
      <c r="G53" s="535" t="s">
        <v>19</v>
      </c>
      <c r="H53" s="536"/>
      <c r="I53" s="146">
        <v>43</v>
      </c>
    </row>
    <row r="54" spans="1:9" ht="14.25" customHeight="1" x14ac:dyDescent="0.3">
      <c r="A54" s="528"/>
      <c r="B54" s="469"/>
      <c r="C54" s="219" t="s">
        <v>344</v>
      </c>
      <c r="D54" s="537"/>
      <c r="E54" s="538"/>
      <c r="F54" s="286"/>
      <c r="G54" s="147" t="s">
        <v>20</v>
      </c>
      <c r="H54" s="131"/>
      <c r="I54" s="145" t="s">
        <v>283</v>
      </c>
    </row>
    <row r="55" spans="1:9" ht="14.25" customHeight="1" x14ac:dyDescent="0.3">
      <c r="A55" s="528"/>
      <c r="B55" s="469"/>
      <c r="C55" s="219" t="s">
        <v>294</v>
      </c>
      <c r="D55" s="533" t="s">
        <v>295</v>
      </c>
      <c r="E55" s="533"/>
      <c r="F55" s="288"/>
      <c r="G55" s="541" t="s">
        <v>299</v>
      </c>
      <c r="H55" s="541"/>
      <c r="I55" s="285" t="s">
        <v>80</v>
      </c>
    </row>
    <row r="56" spans="1:9" ht="14.25" customHeight="1" thickBot="1" x14ac:dyDescent="0.35">
      <c r="A56" s="529"/>
      <c r="B56" s="88" t="s">
        <v>242</v>
      </c>
      <c r="C56" s="220"/>
      <c r="D56" s="534"/>
      <c r="E56" s="534"/>
      <c r="F56" s="287"/>
      <c r="G56" s="287"/>
      <c r="H56" s="287"/>
      <c r="I56" s="148"/>
    </row>
    <row r="57" spans="1:9" ht="13.5" customHeight="1" x14ac:dyDescent="0.3">
      <c r="B57" s="376" t="s">
        <v>542</v>
      </c>
    </row>
  </sheetData>
  <mergeCells count="73">
    <mergeCell ref="C47:C53"/>
    <mergeCell ref="B13:B21"/>
    <mergeCell ref="C25:C31"/>
    <mergeCell ref="C36:C42"/>
    <mergeCell ref="C13:C19"/>
    <mergeCell ref="B35:C35"/>
    <mergeCell ref="B47:B55"/>
    <mergeCell ref="B36:B43"/>
    <mergeCell ref="D56:E56"/>
    <mergeCell ref="D47:I47"/>
    <mergeCell ref="G53:H53"/>
    <mergeCell ref="D54:E54"/>
    <mergeCell ref="E51:F51"/>
    <mergeCell ref="G50:I50"/>
    <mergeCell ref="E52:F52"/>
    <mergeCell ref="G51:H51"/>
    <mergeCell ref="G55:H55"/>
    <mergeCell ref="D50:F50"/>
    <mergeCell ref="G52:H52"/>
    <mergeCell ref="A46:A56"/>
    <mergeCell ref="G17:H17"/>
    <mergeCell ref="G42:H42"/>
    <mergeCell ref="A24:A33"/>
    <mergeCell ref="D25:I25"/>
    <mergeCell ref="D28:F28"/>
    <mergeCell ref="G28:I28"/>
    <mergeCell ref="D55:E55"/>
    <mergeCell ref="G40:H40"/>
    <mergeCell ref="A35:A44"/>
    <mergeCell ref="D43:E43"/>
    <mergeCell ref="G39:I39"/>
    <mergeCell ref="D39:F39"/>
    <mergeCell ref="E40:F40"/>
    <mergeCell ref="D33:E33"/>
    <mergeCell ref="G33:H33"/>
    <mergeCell ref="D22:E22"/>
    <mergeCell ref="G22:H22"/>
    <mergeCell ref="G16:I16"/>
    <mergeCell ref="G44:H44"/>
    <mergeCell ref="D44:E44"/>
    <mergeCell ref="E41:F41"/>
    <mergeCell ref="D36:I36"/>
    <mergeCell ref="G41:H41"/>
    <mergeCell ref="D2:I2"/>
    <mergeCell ref="D5:F5"/>
    <mergeCell ref="G5:I5"/>
    <mergeCell ref="G31:H31"/>
    <mergeCell ref="D32:E32"/>
    <mergeCell ref="E29:F29"/>
    <mergeCell ref="G29:H29"/>
    <mergeCell ref="E30:F30"/>
    <mergeCell ref="G30:H30"/>
    <mergeCell ref="G10:H10"/>
    <mergeCell ref="E6:F6"/>
    <mergeCell ref="G6:H6"/>
    <mergeCell ref="E7:F7"/>
    <mergeCell ref="D9:E9"/>
    <mergeCell ref="E17:F17"/>
    <mergeCell ref="E18:F18"/>
    <mergeCell ref="G8:H8"/>
    <mergeCell ref="G7:H7"/>
    <mergeCell ref="G19:H19"/>
    <mergeCell ref="G18:H18"/>
    <mergeCell ref="D21:E21"/>
    <mergeCell ref="G21:H21"/>
    <mergeCell ref="D13:I13"/>
    <mergeCell ref="D16:F16"/>
    <mergeCell ref="D20:E20"/>
    <mergeCell ref="A1:A10"/>
    <mergeCell ref="B2:B9"/>
    <mergeCell ref="A12:A22"/>
    <mergeCell ref="B25:B32"/>
    <mergeCell ref="C2:C8"/>
  </mergeCells>
  <hyperlinks>
    <hyperlink ref="B10" r:id="rId1" xr:uid="{1E22A0A3-67DE-4DD0-9B8B-EE3E2A1E4D7C}"/>
    <hyperlink ref="B22" r:id="rId2" xr:uid="{E7248C92-F22F-49CC-B7C1-4EBF56F4D297}"/>
    <hyperlink ref="B33" r:id="rId3" xr:uid="{AFE84BF5-4F19-4BDC-8FD3-BABB1848BC51}"/>
    <hyperlink ref="B44" r:id="rId4" xr:uid="{FC6D0BD2-1A79-4C33-B785-0B9BF143DD2B}"/>
    <hyperlink ref="B56" r:id="rId5" xr:uid="{315AD149-2141-4472-AAF4-3337F056DD43}"/>
  </hyperlinks>
  <pageMargins left="0.51181102362204722" right="0.47244094488188981" top="0.74803149606299213" bottom="0.74803149606299213" header="0.31496062992125984" footer="0.31496062992125984"/>
  <pageSetup paperSize="9" scale="75" orientation="portrait" r:id="rId6"/>
  <headerFooter>
    <oddHeader>&amp;C&amp;12Soft Seating</oddHeader>
    <oddFooter>&amp;C&amp;11&amp;A</oddFooter>
  </headerFooter>
  <drawing r:id="rId7"/>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97B2EA-EF6A-451B-B441-4C817C5E7EA2}">
  <sheetPr codeName="List10">
    <pageSetUpPr fitToPage="1"/>
  </sheetPr>
  <dimension ref="A1:I38"/>
  <sheetViews>
    <sheetView zoomScale="90" zoomScaleNormal="90" zoomScaleSheetLayoutView="90" workbookViewId="0">
      <selection activeCell="H26" sqref="H26"/>
    </sheetView>
  </sheetViews>
  <sheetFormatPr defaultColWidth="9" defaultRowHeight="13.8" x14ac:dyDescent="0.3"/>
  <cols>
    <col min="1" max="1" width="2.44140625" style="12" customWidth="1"/>
    <col min="2" max="2" width="19.21875" customWidth="1"/>
    <col min="3" max="3" width="50.77734375" customWidth="1"/>
    <col min="4" max="9" width="10.77734375" customWidth="1"/>
  </cols>
  <sheetData>
    <row r="1" spans="1:9" ht="18" customHeight="1" x14ac:dyDescent="0.3">
      <c r="A1" s="408" t="s">
        <v>366</v>
      </c>
      <c r="B1" s="215" t="s">
        <v>474</v>
      </c>
      <c r="C1" s="109"/>
      <c r="D1" s="100">
        <v>0</v>
      </c>
      <c r="E1" s="100" t="s">
        <v>270</v>
      </c>
      <c r="F1" s="100" t="s">
        <v>271</v>
      </c>
      <c r="G1" s="100" t="s">
        <v>64</v>
      </c>
      <c r="H1" s="104" t="s">
        <v>22</v>
      </c>
      <c r="I1" s="117"/>
    </row>
    <row r="2" spans="1:9" ht="14.25" customHeight="1" x14ac:dyDescent="0.3">
      <c r="A2" s="465"/>
      <c r="B2" s="469"/>
      <c r="C2" s="401" t="s">
        <v>500</v>
      </c>
      <c r="D2" s="205"/>
      <c r="E2" s="51"/>
      <c r="F2" s="51"/>
      <c r="G2" s="51"/>
      <c r="H2" s="51"/>
      <c r="I2" s="102"/>
    </row>
    <row r="3" spans="1:9" ht="18" customHeight="1" x14ac:dyDescent="0.3">
      <c r="A3" s="465"/>
      <c r="B3" s="469"/>
      <c r="C3" s="401"/>
      <c r="D3" s="174" t="s">
        <v>27</v>
      </c>
      <c r="E3" s="15">
        <f>'obsah 1'!E163*'obsah 1'!D5</f>
        <v>10638</v>
      </c>
      <c r="F3" s="15">
        <f>'obsah 1'!F163*'obsah 1'!D5</f>
        <v>11094</v>
      </c>
      <c r="G3" s="15">
        <f>'obsah 1'!G163*'obsah 1'!D5</f>
        <v>11876</v>
      </c>
      <c r="H3" s="174" t="s">
        <v>27</v>
      </c>
      <c r="I3" s="118"/>
    </row>
    <row r="4" spans="1:9" ht="14.25" customHeight="1" x14ac:dyDescent="0.3">
      <c r="A4" s="465"/>
      <c r="B4" s="469"/>
      <c r="C4" s="401"/>
      <c r="D4" s="43"/>
      <c r="E4" s="43">
        <v>7668</v>
      </c>
      <c r="F4" s="43"/>
      <c r="G4" s="142"/>
      <c r="H4" s="43"/>
      <c r="I4" s="83"/>
    </row>
    <row r="5" spans="1:9" ht="14.25" customHeight="1" x14ac:dyDescent="0.3">
      <c r="A5" s="465"/>
      <c r="B5" s="469"/>
      <c r="C5" s="401"/>
      <c r="D5" s="427" t="s">
        <v>520</v>
      </c>
      <c r="E5" s="442"/>
      <c r="F5" s="442"/>
      <c r="G5" s="427" t="s">
        <v>66</v>
      </c>
      <c r="H5" s="442"/>
      <c r="I5" s="443"/>
    </row>
    <row r="6" spans="1:9" ht="14.25" customHeight="1" x14ac:dyDescent="0.3">
      <c r="A6" s="465"/>
      <c r="B6" s="469"/>
      <c r="C6" s="401"/>
      <c r="D6" s="19" t="s">
        <v>14</v>
      </c>
      <c r="E6" s="419" t="s">
        <v>521</v>
      </c>
      <c r="F6" s="444"/>
      <c r="G6" s="445" t="s">
        <v>15</v>
      </c>
      <c r="H6" s="444"/>
      <c r="I6" s="149">
        <v>45</v>
      </c>
    </row>
    <row r="7" spans="1:9" ht="14.25" customHeight="1" x14ac:dyDescent="0.3">
      <c r="A7" s="465"/>
      <c r="B7" s="469"/>
      <c r="C7" s="401"/>
      <c r="D7" s="19" t="s">
        <v>16</v>
      </c>
      <c r="E7" s="419"/>
      <c r="F7" s="444"/>
      <c r="G7" s="445" t="s">
        <v>17</v>
      </c>
      <c r="H7" s="444"/>
      <c r="I7" s="44">
        <v>65</v>
      </c>
    </row>
    <row r="8" spans="1:9" ht="14.25" customHeight="1" x14ac:dyDescent="0.3">
      <c r="A8" s="465"/>
      <c r="B8" s="469"/>
      <c r="C8" s="222" t="s">
        <v>189</v>
      </c>
      <c r="D8" s="544"/>
      <c r="E8" s="489"/>
      <c r="F8" s="163"/>
      <c r="G8" s="445" t="s">
        <v>21</v>
      </c>
      <c r="H8" s="444"/>
      <c r="I8" s="44">
        <v>57</v>
      </c>
    </row>
    <row r="9" spans="1:9" ht="14.25" customHeight="1" x14ac:dyDescent="0.3">
      <c r="A9" s="465"/>
      <c r="B9" s="469"/>
      <c r="C9" s="222" t="s">
        <v>346</v>
      </c>
      <c r="D9" s="530"/>
      <c r="E9" s="437"/>
      <c r="F9" s="136"/>
      <c r="G9" s="51" t="s">
        <v>20</v>
      </c>
      <c r="H9" s="26"/>
      <c r="I9" s="149">
        <v>45</v>
      </c>
    </row>
    <row r="10" spans="1:9" ht="14.25" customHeight="1" thickBot="1" x14ac:dyDescent="0.35">
      <c r="A10" s="466"/>
      <c r="B10" s="88" t="s">
        <v>242</v>
      </c>
      <c r="C10" s="223"/>
      <c r="D10" s="74"/>
      <c r="E10" s="74"/>
      <c r="F10" s="74"/>
      <c r="G10" s="440" t="s">
        <v>299</v>
      </c>
      <c r="H10" s="439"/>
      <c r="I10" s="277"/>
    </row>
    <row r="11" spans="1:9" ht="10.199999999999999" customHeight="1" thickBot="1" x14ac:dyDescent="0.35">
      <c r="A11" s="294"/>
      <c r="B11" s="281"/>
      <c r="C11" s="45"/>
      <c r="D11" s="45"/>
      <c r="E11" s="45"/>
      <c r="F11" s="45"/>
      <c r="G11" s="45"/>
      <c r="H11" s="45"/>
      <c r="I11" s="45"/>
    </row>
    <row r="12" spans="1:9" ht="18" customHeight="1" x14ac:dyDescent="0.3">
      <c r="A12" s="408" t="s">
        <v>366</v>
      </c>
      <c r="B12" s="215" t="s">
        <v>475</v>
      </c>
      <c r="C12" s="109"/>
      <c r="D12" s="100">
        <v>0</v>
      </c>
      <c r="E12" s="100" t="s">
        <v>270</v>
      </c>
      <c r="F12" s="100" t="s">
        <v>271</v>
      </c>
      <c r="G12" s="100" t="s">
        <v>64</v>
      </c>
      <c r="H12" s="104" t="s">
        <v>22</v>
      </c>
      <c r="I12" s="117"/>
    </row>
    <row r="13" spans="1:9" ht="14.25" customHeight="1" x14ac:dyDescent="0.3">
      <c r="A13" s="465"/>
      <c r="B13" s="543"/>
      <c r="C13" s="401" t="s">
        <v>501</v>
      </c>
      <c r="D13" s="205"/>
      <c r="E13" s="51"/>
      <c r="F13" s="51"/>
      <c r="G13" s="51"/>
      <c r="H13" s="51"/>
      <c r="I13" s="102"/>
    </row>
    <row r="14" spans="1:9" ht="18" customHeight="1" x14ac:dyDescent="0.3">
      <c r="A14" s="465"/>
      <c r="B14" s="543"/>
      <c r="C14" s="401"/>
      <c r="D14" s="174" t="s">
        <v>27</v>
      </c>
      <c r="E14" s="15">
        <f>'obsah 1'!E164*'obsah 1'!D5</f>
        <v>13238</v>
      </c>
      <c r="F14" s="15">
        <f>'obsah 1'!F164*'obsah 1'!D5</f>
        <v>13854</v>
      </c>
      <c r="G14" s="15">
        <f>'obsah 1'!G164*'obsah 1'!D5</f>
        <v>14909</v>
      </c>
      <c r="H14" s="174" t="s">
        <v>27</v>
      </c>
      <c r="I14" s="118"/>
    </row>
    <row r="15" spans="1:9" ht="14.25" customHeight="1" x14ac:dyDescent="0.3">
      <c r="A15" s="465"/>
      <c r="B15" s="543"/>
      <c r="C15" s="401"/>
      <c r="D15" s="43"/>
      <c r="E15" s="43">
        <v>8805</v>
      </c>
      <c r="F15" s="43"/>
      <c r="G15" s="142"/>
      <c r="H15" s="43"/>
      <c r="I15" s="83"/>
    </row>
    <row r="16" spans="1:9" ht="14.25" customHeight="1" x14ac:dyDescent="0.3">
      <c r="A16" s="465"/>
      <c r="B16" s="543"/>
      <c r="C16" s="401"/>
      <c r="D16" s="427" t="s">
        <v>520</v>
      </c>
      <c r="E16" s="442"/>
      <c r="F16" s="442"/>
      <c r="G16" s="427" t="s">
        <v>66</v>
      </c>
      <c r="H16" s="442"/>
      <c r="I16" s="443"/>
    </row>
    <row r="17" spans="1:9" ht="14.25" customHeight="1" x14ac:dyDescent="0.3">
      <c r="A17" s="465"/>
      <c r="B17" s="543"/>
      <c r="C17" s="401"/>
      <c r="D17" s="19" t="s">
        <v>14</v>
      </c>
      <c r="E17" s="419" t="s">
        <v>522</v>
      </c>
      <c r="F17" s="444"/>
      <c r="G17" s="445" t="s">
        <v>15</v>
      </c>
      <c r="H17" s="444"/>
      <c r="I17" s="149">
        <v>45</v>
      </c>
    </row>
    <row r="18" spans="1:9" ht="14.25" customHeight="1" x14ac:dyDescent="0.3">
      <c r="A18" s="465"/>
      <c r="B18" s="543"/>
      <c r="C18" s="401"/>
      <c r="D18" s="19" t="s">
        <v>16</v>
      </c>
      <c r="E18" s="419"/>
      <c r="F18" s="444"/>
      <c r="G18" s="445" t="s">
        <v>17</v>
      </c>
      <c r="H18" s="444"/>
      <c r="I18" s="44">
        <v>87</v>
      </c>
    </row>
    <row r="19" spans="1:9" ht="14.25" customHeight="1" x14ac:dyDescent="0.3">
      <c r="A19" s="465"/>
      <c r="B19" s="543"/>
      <c r="C19" s="222" t="s">
        <v>189</v>
      </c>
      <c r="D19" s="445"/>
      <c r="E19" s="444"/>
      <c r="F19" s="22"/>
      <c r="G19" s="445" t="s">
        <v>21</v>
      </c>
      <c r="H19" s="444"/>
      <c r="I19" s="44">
        <v>80</v>
      </c>
    </row>
    <row r="20" spans="1:9" ht="14.25" customHeight="1" x14ac:dyDescent="0.3">
      <c r="A20" s="465"/>
      <c r="B20" s="543"/>
      <c r="C20" s="222" t="s">
        <v>346</v>
      </c>
      <c r="D20" s="445"/>
      <c r="E20" s="444"/>
      <c r="F20" s="22"/>
      <c r="G20" s="51" t="s">
        <v>20</v>
      </c>
      <c r="H20" s="49"/>
      <c r="I20" s="149">
        <v>45</v>
      </c>
    </row>
    <row r="21" spans="1:9" ht="14.25" customHeight="1" thickBot="1" x14ac:dyDescent="0.35">
      <c r="A21" s="466"/>
      <c r="B21" s="88" t="s">
        <v>242</v>
      </c>
      <c r="C21" s="223"/>
      <c r="D21" s="66"/>
      <c r="E21" s="66"/>
      <c r="F21" s="66"/>
      <c r="G21" s="448" t="s">
        <v>299</v>
      </c>
      <c r="H21" s="449"/>
      <c r="I21" s="54"/>
    </row>
    <row r="22" spans="1:9" ht="10.199999999999999" customHeight="1" thickBot="1" x14ac:dyDescent="0.35">
      <c r="B22" s="70"/>
    </row>
    <row r="23" spans="1:9" ht="18" customHeight="1" x14ac:dyDescent="0.3">
      <c r="A23" s="408" t="s">
        <v>366</v>
      </c>
      <c r="B23" s="215" t="s">
        <v>512</v>
      </c>
      <c r="C23" s="109"/>
      <c r="D23" s="100">
        <v>0</v>
      </c>
      <c r="E23" s="100" t="s">
        <v>270</v>
      </c>
      <c r="F23" s="100" t="s">
        <v>271</v>
      </c>
      <c r="G23" s="100" t="s">
        <v>64</v>
      </c>
      <c r="H23" s="104" t="s">
        <v>22</v>
      </c>
      <c r="I23" s="117"/>
    </row>
    <row r="24" spans="1:9" ht="14.25" customHeight="1" x14ac:dyDescent="0.3">
      <c r="A24" s="465"/>
      <c r="B24" s="469"/>
      <c r="C24" s="401" t="s">
        <v>500</v>
      </c>
      <c r="D24" s="205"/>
      <c r="E24" s="51"/>
      <c r="F24" s="51"/>
      <c r="G24" s="51"/>
      <c r="H24" s="51"/>
      <c r="I24" s="102"/>
    </row>
    <row r="25" spans="1:9" ht="18" customHeight="1" x14ac:dyDescent="0.3">
      <c r="A25" s="465"/>
      <c r="B25" s="469"/>
      <c r="C25" s="401"/>
      <c r="D25" s="174" t="s">
        <v>27</v>
      </c>
      <c r="E25" s="15">
        <f>'obsah 1'!E165*'obsah 1'!D5</f>
        <v>19845</v>
      </c>
      <c r="F25" s="15">
        <f>'obsah 1'!F165*'obsah 1'!D5</f>
        <v>20621</v>
      </c>
      <c r="G25" s="15">
        <f>'obsah 1'!G165*'obsah 1'!D5</f>
        <v>21949</v>
      </c>
      <c r="H25" s="174" t="s">
        <v>27</v>
      </c>
      <c r="I25" s="118"/>
    </row>
    <row r="26" spans="1:9" ht="14.25" customHeight="1" x14ac:dyDescent="0.3">
      <c r="A26" s="465"/>
      <c r="B26" s="469"/>
      <c r="C26" s="401"/>
      <c r="D26" s="43"/>
      <c r="E26" s="43">
        <v>13841</v>
      </c>
      <c r="F26" s="43"/>
      <c r="G26" s="142"/>
      <c r="H26" s="43"/>
      <c r="I26" s="83"/>
    </row>
    <row r="27" spans="1:9" ht="14.25" customHeight="1" x14ac:dyDescent="0.3">
      <c r="A27" s="465"/>
      <c r="B27" s="469"/>
      <c r="C27" s="401"/>
      <c r="D27" s="427" t="s">
        <v>520</v>
      </c>
      <c r="E27" s="442"/>
      <c r="F27" s="442"/>
      <c r="G27" s="427" t="s">
        <v>66</v>
      </c>
      <c r="H27" s="442"/>
      <c r="I27" s="443"/>
    </row>
    <row r="28" spans="1:9" ht="14.25" customHeight="1" x14ac:dyDescent="0.3">
      <c r="A28" s="465"/>
      <c r="B28" s="469"/>
      <c r="C28" s="401"/>
      <c r="D28" s="19" t="s">
        <v>14</v>
      </c>
      <c r="E28" s="419" t="s">
        <v>523</v>
      </c>
      <c r="F28" s="444"/>
      <c r="G28" s="445" t="s">
        <v>15</v>
      </c>
      <c r="H28" s="444"/>
      <c r="I28" s="149">
        <v>45</v>
      </c>
    </row>
    <row r="29" spans="1:9" ht="14.25" customHeight="1" x14ac:dyDescent="0.3">
      <c r="A29" s="465"/>
      <c r="B29" s="469"/>
      <c r="C29" s="401"/>
      <c r="D29" s="19" t="s">
        <v>16</v>
      </c>
      <c r="E29" s="419"/>
      <c r="F29" s="444"/>
      <c r="G29" s="445" t="s">
        <v>17</v>
      </c>
      <c r="H29" s="444"/>
      <c r="I29" s="44">
        <v>140</v>
      </c>
    </row>
    <row r="30" spans="1:9" ht="14.25" customHeight="1" x14ac:dyDescent="0.3">
      <c r="A30" s="465"/>
      <c r="B30" s="469"/>
      <c r="C30" s="222" t="s">
        <v>189</v>
      </c>
      <c r="D30" s="445"/>
      <c r="E30" s="444"/>
      <c r="F30" s="22"/>
      <c r="G30" s="445" t="s">
        <v>21</v>
      </c>
      <c r="H30" s="444"/>
      <c r="I30" s="44">
        <v>127</v>
      </c>
    </row>
    <row r="31" spans="1:9" ht="14.25" customHeight="1" x14ac:dyDescent="0.3">
      <c r="A31" s="465"/>
      <c r="B31" s="469"/>
      <c r="C31" s="222" t="s">
        <v>346</v>
      </c>
      <c r="D31" s="445"/>
      <c r="E31" s="444"/>
      <c r="F31" s="22"/>
      <c r="G31" s="51" t="s">
        <v>20</v>
      </c>
      <c r="H31" s="49"/>
      <c r="I31" s="149">
        <v>45</v>
      </c>
    </row>
    <row r="32" spans="1:9" ht="14.25" customHeight="1" thickBot="1" x14ac:dyDescent="0.35">
      <c r="A32" s="466"/>
      <c r="B32" s="88" t="s">
        <v>242</v>
      </c>
      <c r="C32" s="223"/>
      <c r="D32" s="66"/>
      <c r="E32" s="66"/>
      <c r="F32" s="66"/>
      <c r="G32" s="448" t="s">
        <v>299</v>
      </c>
      <c r="H32" s="449"/>
      <c r="I32" s="54"/>
    </row>
    <row r="33" spans="2:3" ht="13.5" customHeight="1" x14ac:dyDescent="0.3">
      <c r="B33" s="376" t="s">
        <v>542</v>
      </c>
    </row>
    <row r="35" spans="2:3" x14ac:dyDescent="0.3">
      <c r="B35" s="70"/>
      <c r="C35" s="70"/>
    </row>
    <row r="36" spans="2:3" x14ac:dyDescent="0.3">
      <c r="C36" s="12"/>
    </row>
    <row r="37" spans="2:3" x14ac:dyDescent="0.3">
      <c r="B37" s="12"/>
      <c r="C37" s="12"/>
    </row>
    <row r="38" spans="2:3" x14ac:dyDescent="0.3">
      <c r="B38" s="12"/>
      <c r="C38" s="12"/>
    </row>
  </sheetData>
  <mergeCells count="39">
    <mergeCell ref="G5:I5"/>
    <mergeCell ref="E6:F6"/>
    <mergeCell ref="G6:H6"/>
    <mergeCell ref="D8:E8"/>
    <mergeCell ref="A1:A10"/>
    <mergeCell ref="E7:F7"/>
    <mergeCell ref="G7:H7"/>
    <mergeCell ref="G8:H8"/>
    <mergeCell ref="G10:H10"/>
    <mergeCell ref="D9:E9"/>
    <mergeCell ref="D5:F5"/>
    <mergeCell ref="C2:C7"/>
    <mergeCell ref="B2:B9"/>
    <mergeCell ref="G19:H19"/>
    <mergeCell ref="D20:E20"/>
    <mergeCell ref="G21:H21"/>
    <mergeCell ref="A12:A21"/>
    <mergeCell ref="D16:F16"/>
    <mergeCell ref="G16:I16"/>
    <mergeCell ref="E17:F17"/>
    <mergeCell ref="G17:H17"/>
    <mergeCell ref="E18:F18"/>
    <mergeCell ref="G18:H18"/>
    <mergeCell ref="D19:E19"/>
    <mergeCell ref="C13:C18"/>
    <mergeCell ref="B13:B20"/>
    <mergeCell ref="A23:A32"/>
    <mergeCell ref="D27:F27"/>
    <mergeCell ref="G27:I27"/>
    <mergeCell ref="E28:F28"/>
    <mergeCell ref="G32:H32"/>
    <mergeCell ref="G28:H28"/>
    <mergeCell ref="E29:F29"/>
    <mergeCell ref="G29:H29"/>
    <mergeCell ref="D30:E30"/>
    <mergeCell ref="G30:H30"/>
    <mergeCell ref="D31:E31"/>
    <mergeCell ref="C24:C29"/>
    <mergeCell ref="B24:B31"/>
  </mergeCells>
  <hyperlinks>
    <hyperlink ref="B10" r:id="rId1" xr:uid="{9DBB6F85-F10E-4071-BF36-856FBA0BE103}"/>
    <hyperlink ref="B21" r:id="rId2" xr:uid="{936F8CCE-4A44-4883-B6C3-E66634D2B141}"/>
    <hyperlink ref="B32" r:id="rId3" xr:uid="{EFBF7781-254E-4E7F-8443-98EA42F17366}"/>
  </hyperlinks>
  <pageMargins left="0.51181102362204722" right="0.47244094488188981" top="0.74803149606299213" bottom="0.74803149606299213" header="0.31496062992125984" footer="0.31496062992125984"/>
  <pageSetup paperSize="9" scale="76" orientation="portrait" r:id="rId4"/>
  <headerFooter>
    <oddHeader>&amp;C&amp;12Soft Seating</oddHeader>
    <oddFooter>&amp;C&amp;11&amp;A</oddFooter>
  </headerFooter>
  <drawing r:id="rId5"/>
</worksheet>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4" baseType="variant">
      <vt:variant>
        <vt:lpstr>Listy</vt:lpstr>
      </vt:variant>
      <vt:variant>
        <vt:i4>19</vt:i4>
      </vt:variant>
      <vt:variant>
        <vt:lpstr>Pojmenované oblasti</vt:lpstr>
      </vt:variant>
      <vt:variant>
        <vt:i4>13</vt:i4>
      </vt:variant>
    </vt:vector>
  </HeadingPairs>
  <TitlesOfParts>
    <vt:vector size="32" baseType="lpstr">
      <vt:lpstr>titul</vt:lpstr>
      <vt:lpstr>obsah 1</vt:lpstr>
      <vt:lpstr>strana 1</vt:lpstr>
      <vt:lpstr>strana 2</vt:lpstr>
      <vt:lpstr>strana 3</vt:lpstr>
      <vt:lpstr>strana 4</vt:lpstr>
      <vt:lpstr>strana 5</vt:lpstr>
      <vt:lpstr>strana 6</vt:lpstr>
      <vt:lpstr>strana 7</vt:lpstr>
      <vt:lpstr>strana 8</vt:lpstr>
      <vt:lpstr>strana 9</vt:lpstr>
      <vt:lpstr>strana 10</vt:lpstr>
      <vt:lpstr>strana 11</vt:lpstr>
      <vt:lpstr>strana 12</vt:lpstr>
      <vt:lpstr>strana 13</vt:lpstr>
      <vt:lpstr>strana 14</vt:lpstr>
      <vt:lpstr>strana 15</vt:lpstr>
      <vt:lpstr>strana 16</vt:lpstr>
      <vt:lpstr>strana 17</vt:lpstr>
      <vt:lpstr>'obsah 1'!Oblast_tisku</vt:lpstr>
      <vt:lpstr>'strana 1'!Oblast_tisku</vt:lpstr>
      <vt:lpstr>'strana 11'!Oblast_tisku</vt:lpstr>
      <vt:lpstr>'strana 12'!Oblast_tisku</vt:lpstr>
      <vt:lpstr>'strana 16'!Oblast_tisku</vt:lpstr>
      <vt:lpstr>'strana 17'!Oblast_tisku</vt:lpstr>
      <vt:lpstr>'strana 2'!Oblast_tisku</vt:lpstr>
      <vt:lpstr>'strana 7'!Oblast_tisku</vt:lpstr>
      <vt:lpstr>'strana 8'!Oblast_tisku</vt:lpstr>
      <vt:lpstr>'strana 9'!Oblast_tisku</vt:lpstr>
      <vt:lpstr>titul!Oblast_tisku</vt:lpstr>
      <vt:lpstr>Strana_38</vt:lpstr>
      <vt:lpstr>Swing</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Petr Kratochvíl</dc:creator>
  <cp:lastModifiedBy>Michaela Peřinková</cp:lastModifiedBy>
  <cp:lastPrinted>2024-11-14T19:13:35Z</cp:lastPrinted>
  <dcterms:created xsi:type="dcterms:W3CDTF">2003-02-13T20:52:37Z</dcterms:created>
  <dcterms:modified xsi:type="dcterms:W3CDTF">2024-11-14T20:44:45Z</dcterms:modified>
</cp:coreProperties>
</file>